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udgets\2022-2023\"/>
    </mc:Choice>
  </mc:AlternateContent>
  <xr:revisionPtr revIDLastSave="0" documentId="13_ncr:1_{685BB4BB-62C0-4C81-AAE4-988EA08E0F7D}" xr6:coauthVersionLast="47" xr6:coauthVersionMax="47" xr10:uidLastSave="{00000000-0000-0000-0000-000000000000}"/>
  <bookViews>
    <workbookView xWindow="-120" yWindow="-120" windowWidth="29040" windowHeight="15720" xr2:uid="{773FB3F6-4FFA-436D-8036-73F63FC11A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77" i="1" l="1"/>
  <c r="AF43" i="1" l="1"/>
  <c r="AF131" i="1" l="1"/>
  <c r="AF128" i="1" l="1"/>
  <c r="AD127" i="1"/>
  <c r="AD129" i="1" s="1"/>
  <c r="AB127" i="1"/>
  <c r="AB129" i="1" s="1"/>
  <c r="Z127" i="1"/>
  <c r="Z129" i="1" s="1"/>
  <c r="X127" i="1"/>
  <c r="X129" i="1" s="1"/>
  <c r="V127" i="1"/>
  <c r="V129" i="1" s="1"/>
  <c r="T127" i="1"/>
  <c r="T129" i="1" s="1"/>
  <c r="R127" i="1"/>
  <c r="R129" i="1" s="1"/>
  <c r="P127" i="1"/>
  <c r="P129" i="1" s="1"/>
  <c r="N127" i="1"/>
  <c r="N129" i="1" s="1"/>
  <c r="L127" i="1"/>
  <c r="L129" i="1" s="1"/>
  <c r="J127" i="1"/>
  <c r="J129" i="1" s="1"/>
  <c r="H127" i="1"/>
  <c r="H129" i="1" s="1"/>
  <c r="AF126" i="1"/>
  <c r="AF125" i="1"/>
  <c r="AD124" i="1"/>
  <c r="AB124" i="1"/>
  <c r="Z124" i="1"/>
  <c r="X124" i="1"/>
  <c r="V124" i="1"/>
  <c r="T124" i="1"/>
  <c r="R124" i="1"/>
  <c r="P124" i="1"/>
  <c r="N124" i="1"/>
  <c r="L124" i="1"/>
  <c r="J124" i="1"/>
  <c r="H124" i="1"/>
  <c r="AF123" i="1"/>
  <c r="AF118" i="1"/>
  <c r="AF117" i="1"/>
  <c r="AF116" i="1"/>
  <c r="AF115" i="1"/>
  <c r="AF114" i="1"/>
  <c r="AD113" i="1"/>
  <c r="AB113" i="1"/>
  <c r="Z113" i="1"/>
  <c r="X113" i="1"/>
  <c r="V113" i="1"/>
  <c r="T113" i="1"/>
  <c r="R113" i="1"/>
  <c r="P113" i="1"/>
  <c r="N113" i="1"/>
  <c r="L113" i="1"/>
  <c r="J113" i="1"/>
  <c r="H113" i="1"/>
  <c r="AF112" i="1"/>
  <c r="AF111" i="1"/>
  <c r="AD109" i="1"/>
  <c r="AB109" i="1"/>
  <c r="Z109" i="1"/>
  <c r="X109" i="1"/>
  <c r="V109" i="1"/>
  <c r="T109" i="1"/>
  <c r="R109" i="1"/>
  <c r="P109" i="1"/>
  <c r="N109" i="1"/>
  <c r="L109" i="1"/>
  <c r="J109" i="1"/>
  <c r="H109" i="1"/>
  <c r="AF108" i="1"/>
  <c r="AF107" i="1"/>
  <c r="AD105" i="1"/>
  <c r="AB105" i="1"/>
  <c r="Z105" i="1"/>
  <c r="X105" i="1"/>
  <c r="V105" i="1"/>
  <c r="T105" i="1"/>
  <c r="R105" i="1"/>
  <c r="P105" i="1"/>
  <c r="N105" i="1"/>
  <c r="L105" i="1"/>
  <c r="J105" i="1"/>
  <c r="H105" i="1"/>
  <c r="AF104" i="1"/>
  <c r="AF103" i="1"/>
  <c r="AD101" i="1"/>
  <c r="AB101" i="1"/>
  <c r="Z101" i="1"/>
  <c r="X101" i="1"/>
  <c r="V101" i="1"/>
  <c r="T101" i="1"/>
  <c r="R101" i="1"/>
  <c r="P101" i="1"/>
  <c r="N101" i="1"/>
  <c r="L101" i="1"/>
  <c r="J101" i="1"/>
  <c r="H101" i="1"/>
  <c r="AF100" i="1"/>
  <c r="AF99" i="1"/>
  <c r="AF98" i="1"/>
  <c r="AF97" i="1"/>
  <c r="AD96" i="1"/>
  <c r="AB96" i="1"/>
  <c r="Z96" i="1"/>
  <c r="X96" i="1"/>
  <c r="V96" i="1"/>
  <c r="T96" i="1"/>
  <c r="R96" i="1"/>
  <c r="P96" i="1"/>
  <c r="N96" i="1"/>
  <c r="L96" i="1"/>
  <c r="J96" i="1"/>
  <c r="H96" i="1"/>
  <c r="AF95" i="1"/>
  <c r="AF94" i="1"/>
  <c r="AF93" i="1"/>
  <c r="AF91" i="1"/>
  <c r="AF90" i="1"/>
  <c r="AF89" i="1"/>
  <c r="AF88" i="1"/>
  <c r="AF87" i="1"/>
  <c r="AF86" i="1"/>
  <c r="AF85" i="1"/>
  <c r="AF84" i="1"/>
  <c r="AD83" i="1"/>
  <c r="AB83" i="1"/>
  <c r="Z83" i="1"/>
  <c r="X83" i="1"/>
  <c r="V83" i="1"/>
  <c r="T83" i="1"/>
  <c r="R83" i="1"/>
  <c r="P83" i="1"/>
  <c r="N83" i="1"/>
  <c r="L83" i="1"/>
  <c r="J83" i="1"/>
  <c r="H83" i="1"/>
  <c r="AF82" i="1"/>
  <c r="AF81" i="1"/>
  <c r="AF80" i="1"/>
  <c r="AF78" i="1"/>
  <c r="AF76" i="1"/>
  <c r="AD75" i="1"/>
  <c r="AB75" i="1"/>
  <c r="Z75" i="1"/>
  <c r="X75" i="1"/>
  <c r="V75" i="1"/>
  <c r="T75" i="1"/>
  <c r="R75" i="1"/>
  <c r="P75" i="1"/>
  <c r="N75" i="1"/>
  <c r="L75" i="1"/>
  <c r="J75" i="1"/>
  <c r="H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D62" i="1"/>
  <c r="AB62" i="1"/>
  <c r="Z62" i="1"/>
  <c r="X62" i="1"/>
  <c r="V62" i="1"/>
  <c r="T62" i="1"/>
  <c r="R62" i="1"/>
  <c r="P62" i="1"/>
  <c r="N62" i="1"/>
  <c r="L62" i="1"/>
  <c r="J62" i="1"/>
  <c r="AF61" i="1"/>
  <c r="AF60" i="1"/>
  <c r="AF59" i="1"/>
  <c r="AF58" i="1"/>
  <c r="AF57" i="1"/>
  <c r="H62" i="1"/>
  <c r="A56" i="1"/>
  <c r="AF55" i="1"/>
  <c r="J54" i="1"/>
  <c r="H54" i="1"/>
  <c r="AF53" i="1"/>
  <c r="AF52" i="1"/>
  <c r="AF51" i="1"/>
  <c r="AF50" i="1"/>
  <c r="AF49" i="1"/>
  <c r="AD54" i="1"/>
  <c r="AB54" i="1"/>
  <c r="Z54" i="1"/>
  <c r="X54" i="1"/>
  <c r="V54" i="1"/>
  <c r="T54" i="1"/>
  <c r="R54" i="1"/>
  <c r="P54" i="1"/>
  <c r="N54" i="1"/>
  <c r="L54" i="1"/>
  <c r="AF47" i="1"/>
  <c r="AF46" i="1"/>
  <c r="AF42" i="1"/>
  <c r="AF41" i="1"/>
  <c r="AF40" i="1"/>
  <c r="AF39" i="1"/>
  <c r="AF38" i="1"/>
  <c r="AF37" i="1"/>
  <c r="AD36" i="1"/>
  <c r="AB36" i="1"/>
  <c r="Z36" i="1"/>
  <c r="X36" i="1"/>
  <c r="V36" i="1"/>
  <c r="T36" i="1"/>
  <c r="R36" i="1"/>
  <c r="P36" i="1"/>
  <c r="N36" i="1"/>
  <c r="L36" i="1"/>
  <c r="J36" i="1"/>
  <c r="H36" i="1"/>
  <c r="AF35" i="1"/>
  <c r="AF34" i="1"/>
  <c r="AF32" i="1"/>
  <c r="AF31" i="1"/>
  <c r="AF30" i="1"/>
  <c r="AD29" i="1"/>
  <c r="AB29" i="1"/>
  <c r="Z29" i="1"/>
  <c r="X29" i="1"/>
  <c r="V29" i="1"/>
  <c r="T29" i="1"/>
  <c r="R29" i="1"/>
  <c r="P29" i="1"/>
  <c r="N29" i="1"/>
  <c r="L29" i="1"/>
  <c r="J29" i="1"/>
  <c r="H29" i="1"/>
  <c r="AF28" i="1"/>
  <c r="AF27" i="1"/>
  <c r="AF26" i="1"/>
  <c r="AF25" i="1"/>
  <c r="AF24" i="1"/>
  <c r="AD23" i="1"/>
  <c r="AB23" i="1"/>
  <c r="Z23" i="1"/>
  <c r="X23" i="1"/>
  <c r="V23" i="1"/>
  <c r="T23" i="1"/>
  <c r="R23" i="1"/>
  <c r="P23" i="1"/>
  <c r="N23" i="1"/>
  <c r="L23" i="1"/>
  <c r="J23" i="1"/>
  <c r="H23" i="1"/>
  <c r="AF22" i="1"/>
  <c r="AF21" i="1"/>
  <c r="AF20" i="1"/>
  <c r="AD18" i="1"/>
  <c r="AB18" i="1"/>
  <c r="Z18" i="1"/>
  <c r="X18" i="1"/>
  <c r="V18" i="1"/>
  <c r="T18" i="1"/>
  <c r="R18" i="1"/>
  <c r="P18" i="1"/>
  <c r="N18" i="1"/>
  <c r="L18" i="1"/>
  <c r="J18" i="1"/>
  <c r="H18" i="1"/>
  <c r="AF17" i="1"/>
  <c r="AF16" i="1"/>
  <c r="AF15" i="1"/>
  <c r="AF13" i="1"/>
  <c r="AF12" i="1"/>
  <c r="AD11" i="1"/>
  <c r="AB11" i="1"/>
  <c r="Z11" i="1"/>
  <c r="X11" i="1"/>
  <c r="V11" i="1"/>
  <c r="T11" i="1"/>
  <c r="R11" i="1"/>
  <c r="P11" i="1"/>
  <c r="N11" i="1"/>
  <c r="L11" i="1"/>
  <c r="J11" i="1"/>
  <c r="H11" i="1"/>
  <c r="AF10" i="1"/>
  <c r="AF9" i="1"/>
  <c r="AF8" i="1"/>
  <c r="AF7" i="1"/>
  <c r="AF109" i="1" l="1"/>
  <c r="V130" i="1"/>
  <c r="AF36" i="1"/>
  <c r="R119" i="1"/>
  <c r="AF96" i="1"/>
  <c r="AF101" i="1"/>
  <c r="N130" i="1"/>
  <c r="AD130" i="1"/>
  <c r="AD119" i="1"/>
  <c r="Z119" i="1"/>
  <c r="H119" i="1"/>
  <c r="V119" i="1"/>
  <c r="P119" i="1"/>
  <c r="N119" i="1"/>
  <c r="T119" i="1"/>
  <c r="AF62" i="1"/>
  <c r="AF83" i="1"/>
  <c r="P130" i="1"/>
  <c r="AF23" i="1"/>
  <c r="AF56" i="1"/>
  <c r="AF105" i="1"/>
  <c r="J130" i="1"/>
  <c r="R130" i="1"/>
  <c r="Z130" i="1"/>
  <c r="L119" i="1"/>
  <c r="AB119" i="1"/>
  <c r="X119" i="1"/>
  <c r="J119" i="1"/>
  <c r="H130" i="1"/>
  <c r="X130" i="1"/>
  <c r="AF75" i="1"/>
  <c r="AF113" i="1"/>
  <c r="L130" i="1"/>
  <c r="T130" i="1"/>
  <c r="AB130" i="1"/>
  <c r="AF127" i="1"/>
  <c r="AF29" i="1"/>
  <c r="P44" i="1"/>
  <c r="P45" i="1" s="1"/>
  <c r="H44" i="1"/>
  <c r="H45" i="1" s="1"/>
  <c r="AF11" i="1"/>
  <c r="N44" i="1"/>
  <c r="N45" i="1" s="1"/>
  <c r="V44" i="1"/>
  <c r="V45" i="1" s="1"/>
  <c r="AD44" i="1"/>
  <c r="AD45" i="1" s="1"/>
  <c r="X44" i="1"/>
  <c r="X45" i="1" s="1"/>
  <c r="Z44" i="1"/>
  <c r="Z45" i="1" s="1"/>
  <c r="J44" i="1"/>
  <c r="J45" i="1" s="1"/>
  <c r="R44" i="1"/>
  <c r="R45" i="1" s="1"/>
  <c r="L44" i="1"/>
  <c r="L45" i="1" s="1"/>
  <c r="T44" i="1"/>
  <c r="T45" i="1" s="1"/>
  <c r="AB44" i="1"/>
  <c r="AB45" i="1" s="1"/>
  <c r="AF129" i="1"/>
  <c r="AF18" i="1"/>
  <c r="AF48" i="1"/>
  <c r="AF124" i="1"/>
  <c r="AF54" i="1"/>
  <c r="AF130" i="1" l="1"/>
  <c r="R120" i="1"/>
  <c r="R132" i="1" s="1"/>
  <c r="AD120" i="1"/>
  <c r="AD132" i="1" s="1"/>
  <c r="P120" i="1"/>
  <c r="P132" i="1" s="1"/>
  <c r="Z120" i="1"/>
  <c r="Z132" i="1" s="1"/>
  <c r="AB120" i="1"/>
  <c r="AB132" i="1" s="1"/>
  <c r="X120" i="1"/>
  <c r="X132" i="1" s="1"/>
  <c r="V120" i="1"/>
  <c r="V132" i="1" s="1"/>
  <c r="N120" i="1"/>
  <c r="N132" i="1" s="1"/>
  <c r="T120" i="1"/>
  <c r="T132" i="1" s="1"/>
  <c r="L120" i="1"/>
  <c r="L132" i="1" s="1"/>
  <c r="AF119" i="1"/>
  <c r="J120" i="1"/>
  <c r="J132" i="1" s="1"/>
  <c r="AF44" i="1"/>
  <c r="AF45" i="1"/>
  <c r="H120" i="1"/>
  <c r="H132" i="1" l="1"/>
  <c r="AF132" i="1" s="1"/>
  <c r="AF1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DIDS</author>
  </authors>
  <commentList>
    <comment ref="F7" authorId="0" shapeId="0" xr:uid="{9D4B463C-EC87-42B4-81DC-541FB80E9667}">
      <text>
        <r>
          <rPr>
            <b/>
            <sz val="9"/>
            <color indexed="81"/>
            <rFont val="Tahoma"/>
            <family val="2"/>
          </rPr>
          <t>DIDS:</t>
        </r>
        <r>
          <rPr>
            <sz val="9"/>
            <color indexed="81"/>
            <rFont val="Tahoma"/>
            <family val="2"/>
          </rPr>
          <t xml:space="preserve">
70%</t>
        </r>
      </text>
    </comment>
    <comment ref="F27" authorId="0" shapeId="0" xr:uid="{2E7478FA-1C6F-418F-9D4C-11CBC65E64E2}">
      <text>
        <r>
          <rPr>
            <b/>
            <sz val="9"/>
            <color indexed="81"/>
            <rFont val="Tahoma"/>
            <family val="2"/>
          </rPr>
          <t>DIDS:</t>
        </r>
        <r>
          <rPr>
            <sz val="9"/>
            <color indexed="81"/>
            <rFont val="Tahoma"/>
            <family val="2"/>
          </rPr>
          <t xml:space="preserve">
96% max</t>
        </r>
      </text>
    </comment>
  </commentList>
</comments>
</file>

<file path=xl/sharedStrings.xml><?xml version="1.0" encoding="utf-8"?>
<sst xmlns="http://schemas.openxmlformats.org/spreadsheetml/2006/main" count="240" uniqueCount="155">
  <si>
    <t>Ass.</t>
  </si>
  <si>
    <t>Annual Budget</t>
  </si>
  <si>
    <t>Ordinary Income/Expense</t>
  </si>
  <si>
    <t>Income</t>
  </si>
  <si>
    <t>4000-00 · Adult Day Services</t>
  </si>
  <si>
    <t>1</t>
  </si>
  <si>
    <t>4000-02  Day Services-Private</t>
  </si>
  <si>
    <t>4000-03  Day Services-MCO</t>
  </si>
  <si>
    <t>4000-00 · Adult Day Services - Other</t>
  </si>
  <si>
    <t>Total 4000-00 · Adult Day Services</t>
  </si>
  <si>
    <t>4020-00 Respite Services</t>
  </si>
  <si>
    <t>4030-00 · Hospital Sitters</t>
  </si>
  <si>
    <t>4040-00  Transportation Service</t>
  </si>
  <si>
    <t xml:space="preserve"> </t>
  </si>
  <si>
    <t>4040-02  Transportation-Private</t>
  </si>
  <si>
    <t>4040-03  Transportation-NEMT</t>
  </si>
  <si>
    <t>4040-00  Transportation Service - Other</t>
  </si>
  <si>
    <t>Total 4040-00  Transportation Service</t>
  </si>
  <si>
    <t>4070-00 · Supported Employment</t>
  </si>
  <si>
    <t>4070-01  Supp Employment-State</t>
  </si>
  <si>
    <t>4070-02  Supp Employment-MCO</t>
  </si>
  <si>
    <t>4070-00 · Supported Employment - Other</t>
  </si>
  <si>
    <t>Total 4070-00 · Supported Employment</t>
  </si>
  <si>
    <t>4075-00 · Vocational Rehab</t>
  </si>
  <si>
    <t>4090-00  Gain/ Loss-Sale Assets</t>
  </si>
  <si>
    <t>4100-00 · Residential Services</t>
  </si>
  <si>
    <t>2</t>
  </si>
  <si>
    <t>4100-02  Residential Serv-MCO</t>
  </si>
  <si>
    <t>Total 4100-00 · Residential Services</t>
  </si>
  <si>
    <t>4300-00 · United Way</t>
  </si>
  <si>
    <t>3</t>
  </si>
  <si>
    <t>4310-00 · Rutherford County</t>
  </si>
  <si>
    <t>4320-00 · City of Murfreesboro</t>
  </si>
  <si>
    <t>4400-00 · Other Contributions</t>
  </si>
  <si>
    <t>4401-00 · Angel Tree Fund</t>
  </si>
  <si>
    <t>4400-00 · Other Contributions - Other</t>
  </si>
  <si>
    <t>Total 4400-00 · Other Contributions</t>
  </si>
  <si>
    <t>4500-00 · Events</t>
  </si>
  <si>
    <t>4600-00 · Grants</t>
  </si>
  <si>
    <t>4800-00 Rental Income-Iris Av</t>
  </si>
  <si>
    <t>4810-00 Rental Income-Lakeshore</t>
  </si>
  <si>
    <t>4910-00  -Background</t>
  </si>
  <si>
    <t>4920-00 · Interest Income</t>
  </si>
  <si>
    <t>4990-00 · Other Income</t>
  </si>
  <si>
    <t>Total Income</t>
  </si>
  <si>
    <t>Gross Profit</t>
  </si>
  <si>
    <t>Expense</t>
  </si>
  <si>
    <t>6000-00  Payroll Expenses</t>
  </si>
  <si>
    <t>6000-10  Salaries</t>
  </si>
  <si>
    <t>4</t>
  </si>
  <si>
    <t>6000-15 · Employee Bonus</t>
  </si>
  <si>
    <t>6000-20  Overtime</t>
  </si>
  <si>
    <t>5</t>
  </si>
  <si>
    <t>6000-35  PTO</t>
  </si>
  <si>
    <t>6</t>
  </si>
  <si>
    <t>6000-50  Longevity Pay</t>
  </si>
  <si>
    <t>6000-60  Payroll taxes</t>
  </si>
  <si>
    <t>Total 6000-00  Payroll Expenses</t>
  </si>
  <si>
    <t>6100-00 · Insurance</t>
  </si>
  <si>
    <t>6100-10  Insurance-Group</t>
  </si>
  <si>
    <t>7</t>
  </si>
  <si>
    <t>6100-20  Insurance-Liability</t>
  </si>
  <si>
    <t>8</t>
  </si>
  <si>
    <t>6100-30 Insurance-Workers Comp.</t>
  </si>
  <si>
    <t>6100-35  Insurance-STD</t>
  </si>
  <si>
    <t>6100-40  Insurance-Life</t>
  </si>
  <si>
    <t>6100-60  Insurance-Unemployment</t>
  </si>
  <si>
    <t>Total 6100-00 · Insurance</t>
  </si>
  <si>
    <t>6200-00 · Professional Fees</t>
  </si>
  <si>
    <t>6210-00 · Contract Services</t>
  </si>
  <si>
    <t>6210-00 - Cont. Serv. Other</t>
  </si>
  <si>
    <t>6210-01 - Janitorial Services</t>
  </si>
  <si>
    <t>6210-02- Server Software/Maint.</t>
  </si>
  <si>
    <t>6210-03  Payroll Service</t>
  </si>
  <si>
    <t>6210-04- Office Equipment</t>
  </si>
  <si>
    <t>6210-05  Drug Screening</t>
  </si>
  <si>
    <t>6210-06  Temporary Help</t>
  </si>
  <si>
    <t>6210-07  Med-Res Nursing</t>
  </si>
  <si>
    <t>6210-08  TIMAS</t>
  </si>
  <si>
    <t>6210-09- Security &amp; Doc. Stored</t>
  </si>
  <si>
    <t>Total 6210-00 · Contract Services</t>
  </si>
  <si>
    <t>6220-00 Background Expenses</t>
  </si>
  <si>
    <t>6225-00 · Dues &amp; Subscriptions</t>
  </si>
  <si>
    <t>6230-00 · Postage</t>
  </si>
  <si>
    <t>6235-00 · Training</t>
  </si>
  <si>
    <t>6235-10 -Mandated Training</t>
  </si>
  <si>
    <t>6235-15 · Online Training</t>
  </si>
  <si>
    <t>6235-20  Seminars</t>
  </si>
  <si>
    <t>Total 6235-00 · Training</t>
  </si>
  <si>
    <t>6240-00 · Taxes &amp; Licenses</t>
  </si>
  <si>
    <t>6300-00 · Office Supplies</t>
  </si>
  <si>
    <t>6310-00 · Medical Supplies</t>
  </si>
  <si>
    <t>6400-00 · Telephone</t>
  </si>
  <si>
    <t>6410-00 · Cell Phone</t>
  </si>
  <si>
    <t>9</t>
  </si>
  <si>
    <t>6500-00 - Advertising</t>
  </si>
  <si>
    <t>6650-00 · Printing</t>
  </si>
  <si>
    <t>6700-00 - Fuel</t>
  </si>
  <si>
    <t>6750-00 · Travel</t>
  </si>
  <si>
    <t>6750-10 Travel Administration</t>
  </si>
  <si>
    <t>6750-20  Travel-Day Services</t>
  </si>
  <si>
    <t>6750-30  Travel-Residential</t>
  </si>
  <si>
    <t>Total 6750-00 · Travel</t>
  </si>
  <si>
    <t>6800-00 · Rent</t>
  </si>
  <si>
    <t>6800-01   Rent-Client</t>
  </si>
  <si>
    <t>6800-03  Rent-Center</t>
  </si>
  <si>
    <t>6800-05  Rent-Adult day</t>
  </si>
  <si>
    <t>Total 6800-00 · Rent</t>
  </si>
  <si>
    <t>6810-00 · Utilities</t>
  </si>
  <si>
    <t>6810-01 Utilities-Clients</t>
  </si>
  <si>
    <t>6810-02  Utilities-Center</t>
  </si>
  <si>
    <t>Total 6810-00 · Utilities</t>
  </si>
  <si>
    <t>6820-00 · Food</t>
  </si>
  <si>
    <t>6820-01 Food-Residential</t>
  </si>
  <si>
    <t>6820-02  Food-Admin.</t>
  </si>
  <si>
    <t>Total 6820-00 · Food</t>
  </si>
  <si>
    <t>6900-00 · Repairs</t>
  </si>
  <si>
    <t>6900-01  Building Repairs</t>
  </si>
  <si>
    <t>6900-02  Vehicle Repairs</t>
  </si>
  <si>
    <t>Total 6900-00 · Repairs</t>
  </si>
  <si>
    <t>7899-00 · Client Write off</t>
  </si>
  <si>
    <t>7975-00 Miscellaneous Expenses</t>
  </si>
  <si>
    <t>7976-00  Donatns &amp; Constribtns</t>
  </si>
  <si>
    <t>7985-00  Fees and Bank Charges</t>
  </si>
  <si>
    <t>7995-00 · Depreciation Expense</t>
  </si>
  <si>
    <t>Total Expense</t>
  </si>
  <si>
    <t>Net Ordinary Income</t>
  </si>
  <si>
    <t>Other Income/Expense</t>
  </si>
  <si>
    <t>Other Income</t>
  </si>
  <si>
    <t>8100-00 · Workshop Income</t>
  </si>
  <si>
    <t>Total Other Income</t>
  </si>
  <si>
    <t>Other Expense</t>
  </si>
  <si>
    <t>8200-00 · Workshop Payroll</t>
  </si>
  <si>
    <t>8250-00 - Wkshp Payroll Taxes</t>
  </si>
  <si>
    <t>8300-00 · Workshop Supplies</t>
  </si>
  <si>
    <t>Total Other Expense</t>
  </si>
  <si>
    <t>Net Other Income</t>
  </si>
  <si>
    <t>Net Income</t>
  </si>
  <si>
    <t>Jun 22</t>
  </si>
  <si>
    <t>8115-00 Gain/Loss FB Investment</t>
  </si>
  <si>
    <t xml:space="preserve">4000-01  Day Services-State </t>
  </si>
  <si>
    <t xml:space="preserve">4100-01  Residential Serv-State </t>
  </si>
  <si>
    <t>Journeys in Community Living - FY 2022 - 2023. FY Budget</t>
  </si>
  <si>
    <t>Jul 22</t>
  </si>
  <si>
    <t>Aug 22</t>
  </si>
  <si>
    <t>Sep 22</t>
  </si>
  <si>
    <t>Oct 22</t>
  </si>
  <si>
    <t>Nov 22</t>
  </si>
  <si>
    <t>Dec 22</t>
  </si>
  <si>
    <t>Jan 23</t>
  </si>
  <si>
    <t>Feb 23</t>
  </si>
  <si>
    <t>Mar 23</t>
  </si>
  <si>
    <t>Apr 23</t>
  </si>
  <si>
    <t>May 23</t>
  </si>
  <si>
    <t>Final Budget Fiscal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</si>
</sst>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2" fillId="0" borderId="0" xfId="0" applyNumberFormat="1" applyFont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49" fontId="3" fillId="0" borderId="0" xfId="0" applyNumberFormat="1" applyFont="1"/>
    <xf numFmtId="49" fontId="3" fillId="2" borderId="0" xfId="0" applyNumberFormat="1" applyFont="1" applyFill="1"/>
    <xf numFmtId="49" fontId="4" fillId="0" borderId="0" xfId="0" applyNumberFormat="1" applyFont="1" applyAlignment="1">
      <alignment horizontal="centerContinuous"/>
    </xf>
    <xf numFmtId="49" fontId="4" fillId="0" borderId="1" xfId="0" applyNumberFormat="1" applyFont="1" applyBorder="1" applyAlignment="1">
      <alignment horizontal="centerContinuous"/>
    </xf>
    <xf numFmtId="49" fontId="4" fillId="2" borderId="1" xfId="0" applyNumberFormat="1" applyFont="1" applyFill="1" applyBorder="1" applyAlignment="1">
      <alignment horizontal="centerContinuous"/>
    </xf>
    <xf numFmtId="49" fontId="5" fillId="0" borderId="0" xfId="0" applyNumberFormat="1" applyFont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3" xfId="0" quotePrefix="1" applyNumberFormat="1" applyFont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/>
    <xf numFmtId="49" fontId="5" fillId="2" borderId="0" xfId="0" applyNumberFormat="1" applyFont="1" applyFill="1"/>
    <xf numFmtId="164" fontId="7" fillId="0" borderId="0" xfId="0" applyNumberFormat="1" applyFont="1"/>
    <xf numFmtId="49" fontId="7" fillId="0" borderId="0" xfId="0" applyNumberFormat="1" applyFont="1"/>
    <xf numFmtId="49" fontId="7" fillId="2" borderId="0" xfId="0" applyNumberFormat="1" applyFont="1" applyFill="1"/>
    <xf numFmtId="41" fontId="5" fillId="0" borderId="0" xfId="1" applyNumberFormat="1" applyFont="1"/>
    <xf numFmtId="41" fontId="5" fillId="2" borderId="0" xfId="1" applyNumberFormat="1" applyFont="1" applyFill="1"/>
    <xf numFmtId="41" fontId="4" fillId="0" borderId="0" xfId="0" applyNumberFormat="1" applyFont="1"/>
    <xf numFmtId="41" fontId="5" fillId="0" borderId="2" xfId="1" applyNumberFormat="1" applyFont="1" applyBorder="1"/>
    <xf numFmtId="41" fontId="5" fillId="0" borderId="0" xfId="1" applyNumberFormat="1" applyFont="1" applyBorder="1"/>
    <xf numFmtId="41" fontId="5" fillId="0" borderId="4" xfId="1" applyNumberFormat="1" applyFont="1" applyBorder="1"/>
    <xf numFmtId="41" fontId="5" fillId="2" borderId="0" xfId="1" applyNumberFormat="1" applyFont="1" applyFill="1" applyBorder="1"/>
    <xf numFmtId="41" fontId="5" fillId="0" borderId="5" xfId="1" applyNumberFormat="1" applyFont="1" applyBorder="1"/>
    <xf numFmtId="41" fontId="5" fillId="0" borderId="6" xfId="1" applyNumberFormat="1" applyFont="1" applyBorder="1"/>
    <xf numFmtId="43" fontId="4" fillId="0" borderId="0" xfId="1" applyFont="1"/>
    <xf numFmtId="43" fontId="4" fillId="0" borderId="0" xfId="0" applyNumberFormat="1" applyFont="1"/>
    <xf numFmtId="41" fontId="5" fillId="2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1933E-56DE-447C-AC50-6A742E7E7F1C}">
  <sheetPr>
    <pageSetUpPr fitToPage="1"/>
  </sheetPr>
  <dimension ref="A1:AJ141"/>
  <sheetViews>
    <sheetView tabSelected="1" workbookViewId="0">
      <pane xSplit="7" ySplit="3" topLeftCell="Q103" activePane="bottomRight" state="frozen"/>
      <selection pane="topRight" activeCell="H1" sqref="H1"/>
      <selection pane="bottomLeft" activeCell="A4" sqref="A4"/>
      <selection pane="bottomRight" activeCell="F3" sqref="F3"/>
    </sheetView>
  </sheetViews>
  <sheetFormatPr defaultRowHeight="18.75" x14ac:dyDescent="0.3"/>
  <cols>
    <col min="1" max="5" width="3" style="2" customWidth="1"/>
    <col min="6" max="6" width="46.140625" style="2" customWidth="1"/>
    <col min="7" max="7" width="5.85546875" style="3" hidden="1" customWidth="1"/>
    <col min="8" max="8" width="13.140625" style="4" bestFit="1" customWidth="1"/>
    <col min="9" max="9" width="2.28515625" style="4" customWidth="1"/>
    <col min="10" max="10" width="13.85546875" style="4" bestFit="1" customWidth="1"/>
    <col min="11" max="11" width="2.28515625" style="4" customWidth="1"/>
    <col min="12" max="12" width="13.140625" style="4" bestFit="1" customWidth="1"/>
    <col min="13" max="13" width="2.28515625" style="4" customWidth="1"/>
    <col min="14" max="14" width="13.140625" style="4" bestFit="1" customWidth="1"/>
    <col min="15" max="15" width="2.28515625" style="4" customWidth="1"/>
    <col min="16" max="16" width="14.140625" style="4" bestFit="1" customWidth="1"/>
    <col min="17" max="17" width="2.28515625" style="4" customWidth="1"/>
    <col min="18" max="18" width="14.140625" style="4" bestFit="1" customWidth="1"/>
    <col min="19" max="19" width="2.28515625" style="5" customWidth="1"/>
    <col min="20" max="20" width="13.140625" style="4" bestFit="1" customWidth="1"/>
    <col min="21" max="21" width="2.28515625" style="4" customWidth="1"/>
    <col min="22" max="22" width="13.140625" style="4" bestFit="1" customWidth="1"/>
    <col min="23" max="23" width="2.28515625" style="4" customWidth="1"/>
    <col min="24" max="24" width="13.140625" style="4" bestFit="1" customWidth="1"/>
    <col min="25" max="25" width="2.28515625" style="4" customWidth="1"/>
    <col min="26" max="26" width="15.140625" style="4" customWidth="1"/>
    <col min="27" max="27" width="2.28515625" style="4" customWidth="1"/>
    <col min="28" max="28" width="14.140625" style="4" bestFit="1" customWidth="1"/>
    <col min="29" max="29" width="2.28515625" style="4" customWidth="1"/>
    <col min="30" max="30" width="14.140625" style="4" bestFit="1" customWidth="1"/>
    <col min="31" max="31" width="2.28515625" style="4" customWidth="1"/>
    <col min="32" max="32" width="20.28515625" style="4" customWidth="1"/>
    <col min="33" max="33" width="3.28515625" style="4" customWidth="1"/>
    <col min="34" max="34" width="15.7109375" style="4" customWidth="1"/>
    <col min="35" max="35" width="9.140625" style="4"/>
    <col min="36" max="36" width="16.5703125" style="4" customWidth="1"/>
    <col min="37" max="16384" width="9.140625" style="4"/>
  </cols>
  <sheetData>
    <row r="1" spans="1:36" ht="20.25" x14ac:dyDescent="0.3">
      <c r="A1" s="1" t="s">
        <v>142</v>
      </c>
    </row>
    <row r="2" spans="1:36" ht="19.5" thickBot="1" x14ac:dyDescent="0.35">
      <c r="A2" s="6"/>
      <c r="B2" s="6"/>
      <c r="C2" s="6"/>
      <c r="D2" s="6"/>
      <c r="E2" s="6"/>
      <c r="F2" s="6" t="s">
        <v>154</v>
      </c>
      <c r="G2" s="7"/>
      <c r="H2" s="8"/>
      <c r="I2" s="9"/>
      <c r="J2" s="8"/>
      <c r="K2" s="9"/>
      <c r="L2" s="8"/>
      <c r="M2" s="9"/>
      <c r="N2" s="8"/>
      <c r="O2" s="9"/>
      <c r="P2" s="8"/>
      <c r="Q2" s="9"/>
      <c r="R2" s="8"/>
      <c r="S2" s="10"/>
      <c r="T2" s="8"/>
      <c r="U2" s="9"/>
      <c r="V2" s="8"/>
      <c r="W2" s="9"/>
      <c r="X2" s="8"/>
      <c r="Y2" s="9"/>
      <c r="Z2" s="8"/>
      <c r="AA2" s="9"/>
      <c r="AB2" s="8"/>
      <c r="AC2" s="9"/>
      <c r="AD2" s="8"/>
      <c r="AE2" s="9"/>
      <c r="AF2" s="8"/>
    </row>
    <row r="3" spans="1:36" s="17" customFormat="1" ht="20.25" thickTop="1" thickBot="1" x14ac:dyDescent="0.35">
      <c r="A3" s="11"/>
      <c r="B3" s="11"/>
      <c r="C3" s="11"/>
      <c r="D3" s="11"/>
      <c r="E3" s="11"/>
      <c r="F3" s="11"/>
      <c r="G3" s="12" t="s">
        <v>0</v>
      </c>
      <c r="H3" s="13" t="s">
        <v>143</v>
      </c>
      <c r="I3" s="14"/>
      <c r="J3" s="15" t="s">
        <v>144</v>
      </c>
      <c r="K3" s="14"/>
      <c r="L3" s="15" t="s">
        <v>145</v>
      </c>
      <c r="M3" s="14"/>
      <c r="N3" s="15" t="s">
        <v>146</v>
      </c>
      <c r="O3" s="14"/>
      <c r="P3" s="15" t="s">
        <v>147</v>
      </c>
      <c r="Q3" s="14"/>
      <c r="R3" s="15" t="s">
        <v>148</v>
      </c>
      <c r="S3" s="16"/>
      <c r="T3" s="15" t="s">
        <v>149</v>
      </c>
      <c r="U3" s="14"/>
      <c r="V3" s="15" t="s">
        <v>150</v>
      </c>
      <c r="W3" s="14"/>
      <c r="X3" s="15" t="s">
        <v>151</v>
      </c>
      <c r="Y3" s="14"/>
      <c r="Z3" s="15" t="s">
        <v>152</v>
      </c>
      <c r="AA3" s="14"/>
      <c r="AB3" s="15" t="s">
        <v>153</v>
      </c>
      <c r="AC3" s="14"/>
      <c r="AD3" s="15" t="s">
        <v>138</v>
      </c>
      <c r="AE3" s="14"/>
      <c r="AF3" s="13" t="s">
        <v>1</v>
      </c>
    </row>
    <row r="4" spans="1:36" x14ac:dyDescent="0.3">
      <c r="A4" s="18"/>
      <c r="B4" s="18" t="s">
        <v>2</v>
      </c>
      <c r="C4" s="18"/>
      <c r="D4" s="18"/>
      <c r="E4" s="18"/>
      <c r="F4" s="18"/>
      <c r="G4" s="19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2"/>
      <c r="T4" s="20"/>
      <c r="U4" s="21"/>
      <c r="V4" s="20"/>
      <c r="W4" s="21"/>
      <c r="X4" s="20"/>
      <c r="Y4" s="21"/>
      <c r="Z4" s="20"/>
      <c r="AA4" s="21"/>
      <c r="AB4" s="20"/>
      <c r="AC4" s="21"/>
      <c r="AD4" s="20"/>
      <c r="AE4" s="21"/>
      <c r="AF4" s="20"/>
    </row>
    <row r="5" spans="1:36" x14ac:dyDescent="0.3">
      <c r="A5" s="18"/>
      <c r="B5" s="18"/>
      <c r="C5" s="18"/>
      <c r="D5" s="18" t="s">
        <v>3</v>
      </c>
      <c r="E5" s="18"/>
      <c r="F5" s="18"/>
      <c r="G5" s="19"/>
      <c r="H5" s="20"/>
      <c r="I5" s="21"/>
      <c r="J5" s="20"/>
      <c r="K5" s="21"/>
      <c r="L5" s="20"/>
      <c r="M5" s="21"/>
      <c r="N5" s="20"/>
      <c r="O5" s="21"/>
      <c r="P5" s="20"/>
      <c r="Q5" s="21"/>
      <c r="R5" s="20"/>
      <c r="S5" s="22"/>
      <c r="T5" s="20"/>
      <c r="U5" s="21"/>
      <c r="V5" s="20"/>
      <c r="W5" s="21"/>
      <c r="X5" s="20"/>
      <c r="Y5" s="21"/>
      <c r="Z5" s="20"/>
      <c r="AA5" s="21"/>
      <c r="AB5" s="20"/>
      <c r="AC5" s="21"/>
      <c r="AD5" s="20"/>
      <c r="AE5" s="21"/>
      <c r="AF5" s="20"/>
    </row>
    <row r="6" spans="1:36" x14ac:dyDescent="0.3">
      <c r="A6" s="18"/>
      <c r="B6" s="18"/>
      <c r="C6" s="18"/>
      <c r="D6" s="18"/>
      <c r="E6" s="18" t="s">
        <v>4</v>
      </c>
      <c r="F6" s="18"/>
      <c r="G6" s="1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6" x14ac:dyDescent="0.3">
      <c r="A7" s="18"/>
      <c r="B7" s="18"/>
      <c r="C7" s="18"/>
      <c r="D7" s="18"/>
      <c r="E7" s="18"/>
      <c r="F7" s="19" t="s">
        <v>140</v>
      </c>
      <c r="G7" s="19" t="s">
        <v>5</v>
      </c>
      <c r="H7" s="23">
        <v>90842</v>
      </c>
      <c r="I7" s="23"/>
      <c r="J7" s="23">
        <v>90842</v>
      </c>
      <c r="K7" s="23"/>
      <c r="L7" s="23">
        <v>90842</v>
      </c>
      <c r="M7" s="23"/>
      <c r="N7" s="23">
        <v>90842</v>
      </c>
      <c r="O7" s="23"/>
      <c r="P7" s="23">
        <v>82190</v>
      </c>
      <c r="Q7" s="23"/>
      <c r="R7" s="23">
        <v>78350</v>
      </c>
      <c r="S7" s="24"/>
      <c r="T7" s="23">
        <v>86842</v>
      </c>
      <c r="U7" s="23"/>
      <c r="V7" s="23">
        <v>86842</v>
      </c>
      <c r="W7" s="23"/>
      <c r="X7" s="23">
        <v>90842</v>
      </c>
      <c r="Y7" s="23"/>
      <c r="Z7" s="23">
        <v>90842</v>
      </c>
      <c r="AA7" s="23"/>
      <c r="AB7" s="23">
        <v>90842</v>
      </c>
      <c r="AC7" s="23"/>
      <c r="AD7" s="23">
        <v>90842</v>
      </c>
      <c r="AE7" s="23"/>
      <c r="AF7" s="23">
        <f>SUM(H7:AD7)</f>
        <v>1060960</v>
      </c>
      <c r="AH7" s="25"/>
      <c r="AJ7" s="25"/>
    </row>
    <row r="8" spans="1:36" x14ac:dyDescent="0.3">
      <c r="A8" s="18"/>
      <c r="B8" s="18"/>
      <c r="C8" s="18"/>
      <c r="D8" s="18"/>
      <c r="E8" s="18"/>
      <c r="F8" s="18" t="s">
        <v>6</v>
      </c>
      <c r="G8" s="19" t="s">
        <v>5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>
        <f>SUM(H8:AD8)</f>
        <v>0</v>
      </c>
      <c r="AH8" s="25"/>
      <c r="AJ8" s="25"/>
    </row>
    <row r="9" spans="1:36" x14ac:dyDescent="0.3">
      <c r="A9" s="18"/>
      <c r="B9" s="18"/>
      <c r="C9" s="18"/>
      <c r="D9" s="18"/>
      <c r="E9" s="18"/>
      <c r="F9" s="18" t="s">
        <v>7</v>
      </c>
      <c r="G9" s="19" t="s">
        <v>5</v>
      </c>
      <c r="H9" s="23">
        <v>2500</v>
      </c>
      <c r="I9" s="23"/>
      <c r="J9" s="23">
        <v>2500</v>
      </c>
      <c r="K9" s="23"/>
      <c r="L9" s="23">
        <v>2500</v>
      </c>
      <c r="M9" s="23"/>
      <c r="N9" s="23">
        <v>2500</v>
      </c>
      <c r="O9" s="23"/>
      <c r="P9" s="23">
        <v>2500</v>
      </c>
      <c r="Q9" s="23"/>
      <c r="R9" s="23">
        <v>2500</v>
      </c>
      <c r="S9" s="24"/>
      <c r="T9" s="23">
        <v>2500</v>
      </c>
      <c r="U9" s="23"/>
      <c r="V9" s="23">
        <v>2500</v>
      </c>
      <c r="W9" s="23"/>
      <c r="X9" s="23">
        <v>2500</v>
      </c>
      <c r="Y9" s="23"/>
      <c r="Z9" s="23">
        <v>2500</v>
      </c>
      <c r="AA9" s="23"/>
      <c r="AB9" s="23">
        <v>2500</v>
      </c>
      <c r="AC9" s="23"/>
      <c r="AD9" s="23">
        <v>2500</v>
      </c>
      <c r="AE9" s="23"/>
      <c r="AF9" s="24">
        <f>SUM(H9:AD9)</f>
        <v>30000</v>
      </c>
      <c r="AH9" s="25"/>
      <c r="AJ9" s="25"/>
    </row>
    <row r="10" spans="1:36" ht="19.5" thickBot="1" x14ac:dyDescent="0.35">
      <c r="A10" s="18"/>
      <c r="B10" s="18"/>
      <c r="C10" s="18"/>
      <c r="D10" s="18"/>
      <c r="E10" s="18"/>
      <c r="F10" s="18" t="s">
        <v>8</v>
      </c>
      <c r="G10" s="19"/>
      <c r="H10" s="26">
        <v>0</v>
      </c>
      <c r="I10" s="23"/>
      <c r="J10" s="26">
        <v>0</v>
      </c>
      <c r="K10" s="23"/>
      <c r="L10" s="26">
        <v>0</v>
      </c>
      <c r="M10" s="23"/>
      <c r="N10" s="26">
        <v>0</v>
      </c>
      <c r="O10" s="23"/>
      <c r="P10" s="26">
        <v>0</v>
      </c>
      <c r="Q10" s="23"/>
      <c r="R10" s="26">
        <v>0</v>
      </c>
      <c r="S10" s="24"/>
      <c r="T10" s="26">
        <v>0</v>
      </c>
      <c r="U10" s="23"/>
      <c r="V10" s="26">
        <v>0</v>
      </c>
      <c r="W10" s="23"/>
      <c r="X10" s="26">
        <v>0</v>
      </c>
      <c r="Y10" s="23"/>
      <c r="Z10" s="26">
        <v>0</v>
      </c>
      <c r="AA10" s="23"/>
      <c r="AB10" s="26">
        <v>0</v>
      </c>
      <c r="AC10" s="23"/>
      <c r="AD10" s="26">
        <v>0</v>
      </c>
      <c r="AE10" s="23"/>
      <c r="AF10" s="26">
        <f t="shared" ref="AF10:AF71" si="0">SUM(H10:AD10)</f>
        <v>0</v>
      </c>
      <c r="AH10" s="25"/>
      <c r="AJ10" s="25"/>
    </row>
    <row r="11" spans="1:36" x14ac:dyDescent="0.3">
      <c r="A11" s="18"/>
      <c r="B11" s="18"/>
      <c r="C11" s="18"/>
      <c r="D11" s="18"/>
      <c r="E11" s="18" t="s">
        <v>9</v>
      </c>
      <c r="F11" s="18"/>
      <c r="G11" s="19"/>
      <c r="H11" s="23">
        <f>ROUND(SUM(H6:H10),5)</f>
        <v>93342</v>
      </c>
      <c r="I11" s="23"/>
      <c r="J11" s="23">
        <f>ROUND(SUM(J6:J10),5)</f>
        <v>93342</v>
      </c>
      <c r="K11" s="23"/>
      <c r="L11" s="23">
        <f>ROUND(SUM(L6:L10),5)</f>
        <v>93342</v>
      </c>
      <c r="M11" s="23"/>
      <c r="N11" s="23">
        <f>ROUND(SUM(N6:N10),5)</f>
        <v>93342</v>
      </c>
      <c r="O11" s="23"/>
      <c r="P11" s="23">
        <f>ROUND(SUM(P6:P10),5)</f>
        <v>84690</v>
      </c>
      <c r="Q11" s="23"/>
      <c r="R11" s="23">
        <f>ROUND(SUM(R6:R10),5)</f>
        <v>80850</v>
      </c>
      <c r="S11" s="24"/>
      <c r="T11" s="23">
        <f>ROUND(SUM(T6:T10),5)</f>
        <v>89342</v>
      </c>
      <c r="U11" s="23"/>
      <c r="V11" s="23">
        <f>ROUND(SUM(V6:V10),5)</f>
        <v>89342</v>
      </c>
      <c r="W11" s="23"/>
      <c r="X11" s="23">
        <f>ROUND(SUM(X6:X10),5)</f>
        <v>93342</v>
      </c>
      <c r="Y11" s="23"/>
      <c r="Z11" s="23">
        <f>ROUND(SUM(Z6:Z10),5)</f>
        <v>93342</v>
      </c>
      <c r="AA11" s="23"/>
      <c r="AB11" s="23">
        <f>ROUND(SUM(AB6:AB10),5)</f>
        <v>93342</v>
      </c>
      <c r="AC11" s="23"/>
      <c r="AD11" s="23">
        <f>ROUND(SUM(AD6:AD10),5)</f>
        <v>93342</v>
      </c>
      <c r="AE11" s="23"/>
      <c r="AF11" s="23">
        <f t="shared" si="0"/>
        <v>1090960</v>
      </c>
      <c r="AH11" s="25"/>
      <c r="AJ11" s="25"/>
    </row>
    <row r="12" spans="1:36" x14ac:dyDescent="0.3">
      <c r="A12" s="18"/>
      <c r="B12" s="18"/>
      <c r="C12" s="18"/>
      <c r="D12" s="18"/>
      <c r="E12" s="18" t="s">
        <v>10</v>
      </c>
      <c r="F12" s="18"/>
      <c r="G12" s="19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>
        <f t="shared" si="0"/>
        <v>0</v>
      </c>
      <c r="AH12" s="25"/>
      <c r="AJ12" s="25"/>
    </row>
    <row r="13" spans="1:36" x14ac:dyDescent="0.3">
      <c r="A13" s="18"/>
      <c r="B13" s="18"/>
      <c r="C13" s="18"/>
      <c r="D13" s="18"/>
      <c r="E13" s="18" t="s">
        <v>11</v>
      </c>
      <c r="F13" s="18"/>
      <c r="G13" s="19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>
        <f t="shared" si="0"/>
        <v>0</v>
      </c>
      <c r="AH13" s="25"/>
      <c r="AJ13" s="25"/>
    </row>
    <row r="14" spans="1:36" x14ac:dyDescent="0.3">
      <c r="A14" s="18"/>
      <c r="B14" s="18"/>
      <c r="C14" s="18"/>
      <c r="D14" s="18"/>
      <c r="E14" s="18" t="s">
        <v>12</v>
      </c>
      <c r="F14" s="18"/>
      <c r="G14" s="1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 t="s">
        <v>13</v>
      </c>
      <c r="AH14" s="25"/>
      <c r="AJ14" s="25"/>
    </row>
    <row r="15" spans="1:36" x14ac:dyDescent="0.3">
      <c r="A15" s="18"/>
      <c r="B15" s="18"/>
      <c r="C15" s="18"/>
      <c r="D15" s="18"/>
      <c r="E15" s="18"/>
      <c r="F15" s="18" t="s">
        <v>14</v>
      </c>
      <c r="G15" s="19" t="s">
        <v>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>
        <f t="shared" si="0"/>
        <v>0</v>
      </c>
      <c r="AH15" s="25"/>
      <c r="AJ15" s="25"/>
    </row>
    <row r="16" spans="1:36" x14ac:dyDescent="0.3">
      <c r="A16" s="18"/>
      <c r="B16" s="18"/>
      <c r="C16" s="18"/>
      <c r="D16" s="18"/>
      <c r="E16" s="18"/>
      <c r="F16" s="18" t="s">
        <v>15</v>
      </c>
      <c r="G16" s="19" t="s">
        <v>5</v>
      </c>
      <c r="H16" s="23">
        <v>0</v>
      </c>
      <c r="I16" s="23"/>
      <c r="J16" s="23">
        <v>700</v>
      </c>
      <c r="K16" s="23"/>
      <c r="L16" s="23">
        <v>0</v>
      </c>
      <c r="M16" s="23"/>
      <c r="N16" s="23">
        <v>700</v>
      </c>
      <c r="O16" s="23"/>
      <c r="P16" s="23">
        <v>0</v>
      </c>
      <c r="Q16" s="23"/>
      <c r="R16" s="23">
        <v>700</v>
      </c>
      <c r="S16" s="24"/>
      <c r="T16" s="23">
        <v>0</v>
      </c>
      <c r="U16" s="23"/>
      <c r="V16" s="23">
        <v>700</v>
      </c>
      <c r="W16" s="23"/>
      <c r="X16" s="23">
        <v>0</v>
      </c>
      <c r="Y16" s="23"/>
      <c r="Z16" s="23">
        <v>700</v>
      </c>
      <c r="AA16" s="23"/>
      <c r="AB16" s="23">
        <v>0</v>
      </c>
      <c r="AC16" s="23"/>
      <c r="AD16" s="23">
        <v>700</v>
      </c>
      <c r="AE16" s="23"/>
      <c r="AF16" s="23">
        <f t="shared" si="0"/>
        <v>4200</v>
      </c>
      <c r="AH16" s="25"/>
      <c r="AJ16" s="25"/>
    </row>
    <row r="17" spans="1:36" ht="19.5" thickBot="1" x14ac:dyDescent="0.35">
      <c r="A17" s="18"/>
      <c r="B17" s="18"/>
      <c r="C17" s="18"/>
      <c r="D17" s="18"/>
      <c r="E17" s="18"/>
      <c r="F17" s="18" t="s">
        <v>16</v>
      </c>
      <c r="G17" s="19"/>
      <c r="H17" s="26"/>
      <c r="I17" s="23"/>
      <c r="J17" s="26"/>
      <c r="K17" s="23"/>
      <c r="L17" s="26"/>
      <c r="M17" s="23"/>
      <c r="N17" s="26"/>
      <c r="O17" s="23"/>
      <c r="P17" s="26"/>
      <c r="Q17" s="23"/>
      <c r="R17" s="26"/>
      <c r="S17" s="24"/>
      <c r="T17" s="26"/>
      <c r="U17" s="23"/>
      <c r="V17" s="26"/>
      <c r="W17" s="23"/>
      <c r="X17" s="26"/>
      <c r="Y17" s="23"/>
      <c r="Z17" s="26"/>
      <c r="AA17" s="23"/>
      <c r="AB17" s="26"/>
      <c r="AC17" s="23"/>
      <c r="AD17" s="26"/>
      <c r="AE17" s="23"/>
      <c r="AF17" s="26">
        <f t="shared" si="0"/>
        <v>0</v>
      </c>
      <c r="AH17" s="25"/>
      <c r="AJ17" s="25"/>
    </row>
    <row r="18" spans="1:36" x14ac:dyDescent="0.3">
      <c r="A18" s="18"/>
      <c r="B18" s="18"/>
      <c r="C18" s="18"/>
      <c r="D18" s="18"/>
      <c r="E18" s="18" t="s">
        <v>17</v>
      </c>
      <c r="F18" s="18"/>
      <c r="G18" s="19"/>
      <c r="H18" s="23">
        <f>ROUND(SUM(H14:H17),5)</f>
        <v>0</v>
      </c>
      <c r="I18" s="23"/>
      <c r="J18" s="23">
        <f>ROUND(SUM(J14:J17),5)</f>
        <v>700</v>
      </c>
      <c r="K18" s="23"/>
      <c r="L18" s="23">
        <f>ROUND(SUM(L14:L17),5)</f>
        <v>0</v>
      </c>
      <c r="M18" s="23"/>
      <c r="N18" s="23">
        <f>ROUND(SUM(N14:N17),5)</f>
        <v>700</v>
      </c>
      <c r="O18" s="23"/>
      <c r="P18" s="23">
        <f>ROUND(SUM(P14:P17),5)</f>
        <v>0</v>
      </c>
      <c r="Q18" s="23"/>
      <c r="R18" s="23">
        <f>ROUND(SUM(R14:R17),5)</f>
        <v>700</v>
      </c>
      <c r="S18" s="24"/>
      <c r="T18" s="23">
        <f>ROUND(SUM(T14:T17),5)</f>
        <v>0</v>
      </c>
      <c r="U18" s="23"/>
      <c r="V18" s="23">
        <f>ROUND(SUM(V14:V17),5)</f>
        <v>700</v>
      </c>
      <c r="W18" s="23"/>
      <c r="X18" s="23">
        <f>ROUND(SUM(X14:X17),5)</f>
        <v>0</v>
      </c>
      <c r="Y18" s="23"/>
      <c r="Z18" s="23">
        <f>ROUND(SUM(Z14:Z17),5)</f>
        <v>700</v>
      </c>
      <c r="AA18" s="23"/>
      <c r="AB18" s="23">
        <f>ROUND(SUM(AB14:AB17),5)</f>
        <v>0</v>
      </c>
      <c r="AC18" s="23"/>
      <c r="AD18" s="23">
        <f>ROUND(SUM(AD14:AD17),5)</f>
        <v>700</v>
      </c>
      <c r="AE18" s="23"/>
      <c r="AF18" s="23">
        <f t="shared" si="0"/>
        <v>4200</v>
      </c>
      <c r="AH18" s="25"/>
      <c r="AJ18" s="25"/>
    </row>
    <row r="19" spans="1:36" x14ac:dyDescent="0.3">
      <c r="A19" s="18"/>
      <c r="B19" s="18"/>
      <c r="C19" s="18"/>
      <c r="D19" s="18"/>
      <c r="E19" s="18" t="s">
        <v>18</v>
      </c>
      <c r="F19" s="18"/>
      <c r="G19" s="19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 t="s">
        <v>13</v>
      </c>
      <c r="AH19" s="25"/>
      <c r="AJ19" s="25"/>
    </row>
    <row r="20" spans="1:36" x14ac:dyDescent="0.3">
      <c r="A20" s="18"/>
      <c r="B20" s="18"/>
      <c r="C20" s="18"/>
      <c r="D20" s="18"/>
      <c r="E20" s="18"/>
      <c r="F20" s="18" t="s">
        <v>19</v>
      </c>
      <c r="G20" s="19" t="s">
        <v>5</v>
      </c>
      <c r="H20" s="23">
        <v>650</v>
      </c>
      <c r="I20" s="23"/>
      <c r="J20" s="23">
        <v>650</v>
      </c>
      <c r="K20" s="23"/>
      <c r="L20" s="23">
        <v>650</v>
      </c>
      <c r="M20" s="23"/>
      <c r="N20" s="23">
        <v>650</v>
      </c>
      <c r="O20" s="23"/>
      <c r="P20" s="23">
        <v>650</v>
      </c>
      <c r="Q20" s="23"/>
      <c r="R20" s="23">
        <v>650</v>
      </c>
      <c r="S20" s="24"/>
      <c r="T20" s="23">
        <v>650</v>
      </c>
      <c r="U20" s="23"/>
      <c r="V20" s="23">
        <v>650</v>
      </c>
      <c r="W20" s="23"/>
      <c r="X20" s="23">
        <v>650</v>
      </c>
      <c r="Y20" s="23"/>
      <c r="Z20" s="23">
        <v>650</v>
      </c>
      <c r="AA20" s="23"/>
      <c r="AB20" s="23">
        <v>650</v>
      </c>
      <c r="AC20" s="23"/>
      <c r="AD20" s="23">
        <v>650</v>
      </c>
      <c r="AE20" s="23"/>
      <c r="AF20" s="23">
        <f t="shared" si="0"/>
        <v>7800</v>
      </c>
      <c r="AH20" s="25"/>
      <c r="AJ20" s="25"/>
    </row>
    <row r="21" spans="1:36" x14ac:dyDescent="0.3">
      <c r="A21" s="18"/>
      <c r="B21" s="18"/>
      <c r="C21" s="18"/>
      <c r="D21" s="18"/>
      <c r="E21" s="18"/>
      <c r="F21" s="18" t="s">
        <v>20</v>
      </c>
      <c r="G21" s="19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>
        <f t="shared" si="0"/>
        <v>0</v>
      </c>
      <c r="AH21" s="25"/>
      <c r="AJ21" s="25"/>
    </row>
    <row r="22" spans="1:36" ht="19.5" thickBot="1" x14ac:dyDescent="0.35">
      <c r="A22" s="18"/>
      <c r="B22" s="18"/>
      <c r="C22" s="18"/>
      <c r="D22" s="18"/>
      <c r="E22" s="18"/>
      <c r="F22" s="18" t="s">
        <v>21</v>
      </c>
      <c r="G22" s="19"/>
      <c r="H22" s="26"/>
      <c r="I22" s="23"/>
      <c r="J22" s="26"/>
      <c r="K22" s="23"/>
      <c r="L22" s="26"/>
      <c r="M22" s="23"/>
      <c r="N22" s="26"/>
      <c r="O22" s="23"/>
      <c r="P22" s="26"/>
      <c r="Q22" s="23"/>
      <c r="R22" s="26"/>
      <c r="S22" s="24"/>
      <c r="T22" s="26"/>
      <c r="U22" s="23"/>
      <c r="V22" s="26"/>
      <c r="W22" s="23"/>
      <c r="X22" s="26"/>
      <c r="Y22" s="23"/>
      <c r="Z22" s="26"/>
      <c r="AA22" s="23"/>
      <c r="AB22" s="26"/>
      <c r="AC22" s="23"/>
      <c r="AD22" s="26"/>
      <c r="AE22" s="23"/>
      <c r="AF22" s="26">
        <f t="shared" si="0"/>
        <v>0</v>
      </c>
      <c r="AH22" s="25"/>
      <c r="AJ22" s="25"/>
    </row>
    <row r="23" spans="1:36" x14ac:dyDescent="0.3">
      <c r="A23" s="18"/>
      <c r="B23" s="18"/>
      <c r="C23" s="18"/>
      <c r="D23" s="18"/>
      <c r="E23" s="18" t="s">
        <v>22</v>
      </c>
      <c r="F23" s="18"/>
      <c r="G23" s="19"/>
      <c r="H23" s="23">
        <f>ROUND(SUM(H19:H22),5)</f>
        <v>650</v>
      </c>
      <c r="I23" s="23"/>
      <c r="J23" s="23">
        <f>ROUND(SUM(J19:J22),5)</f>
        <v>650</v>
      </c>
      <c r="K23" s="23"/>
      <c r="L23" s="23">
        <f>ROUND(SUM(L19:L22),5)</f>
        <v>650</v>
      </c>
      <c r="M23" s="23"/>
      <c r="N23" s="23">
        <f>ROUND(SUM(N19:N22),5)</f>
        <v>650</v>
      </c>
      <c r="O23" s="23"/>
      <c r="P23" s="23">
        <f>ROUND(SUM(P19:P22),5)</f>
        <v>650</v>
      </c>
      <c r="Q23" s="23"/>
      <c r="R23" s="23">
        <f>ROUND(SUM(R19:R22),5)</f>
        <v>650</v>
      </c>
      <c r="S23" s="24"/>
      <c r="T23" s="23">
        <f>ROUND(SUM(T19:T22),5)</f>
        <v>650</v>
      </c>
      <c r="U23" s="23"/>
      <c r="V23" s="23">
        <f>ROUND(SUM(V19:V22),5)</f>
        <v>650</v>
      </c>
      <c r="W23" s="23"/>
      <c r="X23" s="23">
        <f>ROUND(SUM(X19:X22),5)</f>
        <v>650</v>
      </c>
      <c r="Y23" s="23"/>
      <c r="Z23" s="23">
        <f>ROUND(SUM(Z19:Z22),5)</f>
        <v>650</v>
      </c>
      <c r="AA23" s="23"/>
      <c r="AB23" s="23">
        <f>ROUND(SUM(AB19:AB22),5)</f>
        <v>650</v>
      </c>
      <c r="AC23" s="23"/>
      <c r="AD23" s="23">
        <f>ROUND(SUM(AD19:AD22),5)</f>
        <v>650</v>
      </c>
      <c r="AE23" s="23"/>
      <c r="AF23" s="23">
        <f t="shared" si="0"/>
        <v>7800</v>
      </c>
      <c r="AH23" s="25"/>
      <c r="AJ23" s="25"/>
    </row>
    <row r="24" spans="1:36" x14ac:dyDescent="0.3">
      <c r="A24" s="18"/>
      <c r="B24" s="18"/>
      <c r="C24" s="18"/>
      <c r="D24" s="18"/>
      <c r="E24" s="18" t="s">
        <v>23</v>
      </c>
      <c r="F24" s="18"/>
      <c r="G24" s="19" t="s">
        <v>5</v>
      </c>
      <c r="H24" s="23">
        <v>0</v>
      </c>
      <c r="I24" s="23"/>
      <c r="J24" s="23">
        <v>4900</v>
      </c>
      <c r="K24" s="23"/>
      <c r="L24" s="23">
        <v>4900</v>
      </c>
      <c r="M24" s="23"/>
      <c r="N24" s="23">
        <v>4900</v>
      </c>
      <c r="O24" s="23"/>
      <c r="P24" s="23">
        <v>4900</v>
      </c>
      <c r="Q24" s="23"/>
      <c r="R24" s="23">
        <v>3500</v>
      </c>
      <c r="S24" s="24"/>
      <c r="T24" s="23">
        <v>4900</v>
      </c>
      <c r="U24" s="23"/>
      <c r="V24" s="23">
        <v>4900</v>
      </c>
      <c r="W24" s="23"/>
      <c r="X24" s="23">
        <v>4900</v>
      </c>
      <c r="Y24" s="23"/>
      <c r="Z24" s="23">
        <v>4900</v>
      </c>
      <c r="AA24" s="23"/>
      <c r="AB24" s="23">
        <v>0</v>
      </c>
      <c r="AC24" s="23"/>
      <c r="AD24" s="23">
        <v>0</v>
      </c>
      <c r="AE24" s="23"/>
      <c r="AF24" s="23">
        <f t="shared" si="0"/>
        <v>42700</v>
      </c>
      <c r="AH24" s="25"/>
      <c r="AJ24" s="25"/>
    </row>
    <row r="25" spans="1:36" x14ac:dyDescent="0.3">
      <c r="A25" s="18"/>
      <c r="B25" s="18"/>
      <c r="C25" s="18"/>
      <c r="D25" s="18"/>
      <c r="E25" s="18" t="s">
        <v>24</v>
      </c>
      <c r="F25" s="18"/>
      <c r="G25" s="19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>
        <f t="shared" si="0"/>
        <v>0</v>
      </c>
      <c r="AH25" s="25"/>
      <c r="AJ25" s="25"/>
    </row>
    <row r="26" spans="1:36" x14ac:dyDescent="0.3">
      <c r="A26" s="18"/>
      <c r="B26" s="18"/>
      <c r="C26" s="18"/>
      <c r="D26" s="18"/>
      <c r="E26" s="18" t="s">
        <v>25</v>
      </c>
      <c r="F26" s="18"/>
      <c r="G26" s="19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4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>
        <f t="shared" si="0"/>
        <v>0</v>
      </c>
      <c r="AH26" s="25"/>
      <c r="AJ26" s="25"/>
    </row>
    <row r="27" spans="1:36" x14ac:dyDescent="0.3">
      <c r="A27" s="18"/>
      <c r="B27" s="18"/>
      <c r="D27" s="18"/>
      <c r="E27" s="18"/>
      <c r="F27" s="18" t="s">
        <v>141</v>
      </c>
      <c r="G27" s="19" t="s">
        <v>26</v>
      </c>
      <c r="H27" s="23">
        <v>445826</v>
      </c>
      <c r="I27" s="23"/>
      <c r="J27" s="23">
        <v>445826</v>
      </c>
      <c r="K27" s="23"/>
      <c r="L27" s="23">
        <v>431445</v>
      </c>
      <c r="M27" s="23"/>
      <c r="N27" s="23">
        <v>445826</v>
      </c>
      <c r="O27" s="23"/>
      <c r="P27" s="23">
        <v>431445</v>
      </c>
      <c r="Q27" s="23"/>
      <c r="R27" s="23">
        <v>425826</v>
      </c>
      <c r="S27" s="24"/>
      <c r="T27" s="23">
        <v>435826</v>
      </c>
      <c r="U27" s="23"/>
      <c r="V27" s="23">
        <v>402682</v>
      </c>
      <c r="W27" s="23"/>
      <c r="X27" s="23">
        <v>445826</v>
      </c>
      <c r="Y27" s="23"/>
      <c r="Z27" s="23">
        <v>431445</v>
      </c>
      <c r="AA27" s="23"/>
      <c r="AB27" s="23">
        <v>445826</v>
      </c>
      <c r="AC27" s="23"/>
      <c r="AD27" s="23">
        <v>431445</v>
      </c>
      <c r="AE27" s="23"/>
      <c r="AF27" s="24">
        <f t="shared" si="0"/>
        <v>5219244</v>
      </c>
      <c r="AH27" s="25"/>
      <c r="AJ27" s="25"/>
    </row>
    <row r="28" spans="1:36" ht="19.5" thickBot="1" x14ac:dyDescent="0.35">
      <c r="A28" s="18"/>
      <c r="B28" s="18"/>
      <c r="C28" s="18"/>
      <c r="D28" s="18"/>
      <c r="E28" s="18"/>
      <c r="F28" s="18" t="s">
        <v>27</v>
      </c>
      <c r="G28" s="19" t="s">
        <v>26</v>
      </c>
      <c r="H28" s="26">
        <v>22442</v>
      </c>
      <c r="I28" s="23"/>
      <c r="J28" s="26">
        <v>22442</v>
      </c>
      <c r="K28" s="23"/>
      <c r="L28" s="26">
        <v>21809</v>
      </c>
      <c r="M28" s="23"/>
      <c r="N28" s="26">
        <v>22442</v>
      </c>
      <c r="O28" s="23"/>
      <c r="P28" s="26">
        <v>21809</v>
      </c>
      <c r="Q28" s="23"/>
      <c r="R28" s="26">
        <v>22442</v>
      </c>
      <c r="S28" s="24"/>
      <c r="T28" s="26">
        <v>22442</v>
      </c>
      <c r="U28" s="23"/>
      <c r="V28" s="26">
        <v>20544</v>
      </c>
      <c r="W28" s="23"/>
      <c r="X28" s="26">
        <v>22442</v>
      </c>
      <c r="Y28" s="23"/>
      <c r="Z28" s="26">
        <v>21809</v>
      </c>
      <c r="AA28" s="23"/>
      <c r="AB28" s="26">
        <v>22442</v>
      </c>
      <c r="AC28" s="23"/>
      <c r="AD28" s="26">
        <v>21809</v>
      </c>
      <c r="AE28" s="23"/>
      <c r="AF28" s="34">
        <f t="shared" si="0"/>
        <v>264874</v>
      </c>
      <c r="AH28" s="25"/>
      <c r="AJ28" s="25"/>
    </row>
    <row r="29" spans="1:36" x14ac:dyDescent="0.3">
      <c r="A29" s="18"/>
      <c r="B29" s="18"/>
      <c r="C29" s="18"/>
      <c r="D29" s="18"/>
      <c r="E29" s="18" t="s">
        <v>28</v>
      </c>
      <c r="F29" s="18"/>
      <c r="G29" s="19"/>
      <c r="H29" s="23">
        <f>ROUND(SUM(H26:H28),5)</f>
        <v>468268</v>
      </c>
      <c r="I29" s="23"/>
      <c r="J29" s="23">
        <f>ROUND(SUM(J26:J28),5)</f>
        <v>468268</v>
      </c>
      <c r="K29" s="23"/>
      <c r="L29" s="23">
        <f>ROUND(SUM(L26:L28),5)</f>
        <v>453254</v>
      </c>
      <c r="M29" s="23"/>
      <c r="N29" s="23">
        <f>ROUND(SUM(N26:N28),5)</f>
        <v>468268</v>
      </c>
      <c r="O29" s="23"/>
      <c r="P29" s="23">
        <f>ROUND(SUM(P26:P28),5)</f>
        <v>453254</v>
      </c>
      <c r="Q29" s="23"/>
      <c r="R29" s="23">
        <f>ROUND(SUM(R26:R28),5)</f>
        <v>448268</v>
      </c>
      <c r="S29" s="24"/>
      <c r="T29" s="23">
        <f>ROUND(SUM(T26:T28),5)</f>
        <v>458268</v>
      </c>
      <c r="U29" s="23"/>
      <c r="V29" s="23">
        <f>ROUND(SUM(V26:V28),5)</f>
        <v>423226</v>
      </c>
      <c r="W29" s="23"/>
      <c r="X29" s="23">
        <f>ROUND(SUM(X26:X28),5)</f>
        <v>468268</v>
      </c>
      <c r="Y29" s="23"/>
      <c r="Z29" s="23">
        <f>ROUND(SUM(Z26:Z28),5)</f>
        <v>453254</v>
      </c>
      <c r="AA29" s="23"/>
      <c r="AB29" s="23">
        <f>ROUND(SUM(AB26:AB28),5)</f>
        <v>468268</v>
      </c>
      <c r="AC29" s="23"/>
      <c r="AD29" s="23">
        <f>ROUND(SUM(AD26:AD28),5)</f>
        <v>453254</v>
      </c>
      <c r="AE29" s="23"/>
      <c r="AF29" s="23">
        <f t="shared" si="0"/>
        <v>5484118</v>
      </c>
      <c r="AH29" s="25"/>
      <c r="AJ29" s="25"/>
    </row>
    <row r="30" spans="1:36" x14ac:dyDescent="0.3">
      <c r="A30" s="18"/>
      <c r="B30" s="18"/>
      <c r="C30" s="18"/>
      <c r="D30" s="18"/>
      <c r="E30" s="18" t="s">
        <v>29</v>
      </c>
      <c r="F30" s="18"/>
      <c r="G30" s="19" t="s">
        <v>30</v>
      </c>
      <c r="H30" s="23">
        <v>0</v>
      </c>
      <c r="I30" s="23"/>
      <c r="J30" s="23">
        <v>0</v>
      </c>
      <c r="K30" s="23"/>
      <c r="L30" s="23">
        <v>0</v>
      </c>
      <c r="M30" s="23"/>
      <c r="N30" s="23">
        <v>0</v>
      </c>
      <c r="O30" s="23"/>
      <c r="P30" s="23">
        <v>0</v>
      </c>
      <c r="Q30" s="23"/>
      <c r="R30" s="23">
        <v>0</v>
      </c>
      <c r="S30" s="24"/>
      <c r="T30" s="23">
        <v>0</v>
      </c>
      <c r="U30" s="23"/>
      <c r="V30" s="23">
        <v>0</v>
      </c>
      <c r="W30" s="23"/>
      <c r="X30" s="23">
        <v>0</v>
      </c>
      <c r="Y30" s="23"/>
      <c r="Z30" s="23">
        <v>0</v>
      </c>
      <c r="AA30" s="23"/>
      <c r="AB30" s="23">
        <v>0</v>
      </c>
      <c r="AC30" s="23"/>
      <c r="AD30" s="23">
        <v>0</v>
      </c>
      <c r="AE30" s="23"/>
      <c r="AF30" s="23">
        <f t="shared" si="0"/>
        <v>0</v>
      </c>
      <c r="AH30" s="25"/>
      <c r="AJ30" s="25"/>
    </row>
    <row r="31" spans="1:36" x14ac:dyDescent="0.3">
      <c r="A31" s="18"/>
      <c r="B31" s="18"/>
      <c r="C31" s="18"/>
      <c r="D31" s="18"/>
      <c r="E31" s="18" t="s">
        <v>31</v>
      </c>
      <c r="F31" s="18"/>
      <c r="G31" s="19" t="s">
        <v>30</v>
      </c>
      <c r="H31" s="23">
        <v>9450</v>
      </c>
      <c r="I31" s="23"/>
      <c r="J31" s="23">
        <v>0</v>
      </c>
      <c r="K31" s="23"/>
      <c r="L31" s="23">
        <v>0</v>
      </c>
      <c r="M31" s="23"/>
      <c r="N31" s="23">
        <v>9450</v>
      </c>
      <c r="O31" s="23"/>
      <c r="P31" s="23">
        <v>0</v>
      </c>
      <c r="Q31" s="23"/>
      <c r="R31" s="23">
        <v>0</v>
      </c>
      <c r="S31" s="24"/>
      <c r="T31" s="23">
        <v>9450</v>
      </c>
      <c r="U31" s="23"/>
      <c r="V31" s="23">
        <v>0</v>
      </c>
      <c r="W31" s="23"/>
      <c r="X31" s="23">
        <v>0</v>
      </c>
      <c r="Y31" s="23"/>
      <c r="Z31" s="23">
        <v>9450</v>
      </c>
      <c r="AA31" s="23"/>
      <c r="AB31" s="23">
        <v>0</v>
      </c>
      <c r="AC31" s="23"/>
      <c r="AD31" s="23">
        <v>0</v>
      </c>
      <c r="AE31" s="23"/>
      <c r="AF31" s="23">
        <f t="shared" si="0"/>
        <v>37800</v>
      </c>
      <c r="AH31" s="25"/>
      <c r="AJ31" s="25"/>
    </row>
    <row r="32" spans="1:36" x14ac:dyDescent="0.3">
      <c r="A32" s="18"/>
      <c r="B32" s="18"/>
      <c r="C32" s="18"/>
      <c r="D32" s="18"/>
      <c r="E32" s="18" t="s">
        <v>32</v>
      </c>
      <c r="F32" s="18"/>
      <c r="G32" s="19" t="s">
        <v>30</v>
      </c>
      <c r="H32" s="23">
        <v>0</v>
      </c>
      <c r="I32" s="23"/>
      <c r="J32" s="23">
        <v>0</v>
      </c>
      <c r="K32" s="23"/>
      <c r="L32" s="23">
        <v>0</v>
      </c>
      <c r="M32" s="23"/>
      <c r="N32" s="23">
        <v>10000</v>
      </c>
      <c r="O32" s="23"/>
      <c r="P32" s="23">
        <v>0</v>
      </c>
      <c r="Q32" s="23"/>
      <c r="R32" s="23">
        <v>0</v>
      </c>
      <c r="S32" s="24"/>
      <c r="T32" s="23">
        <v>0</v>
      </c>
      <c r="U32" s="23"/>
      <c r="V32" s="23">
        <v>0</v>
      </c>
      <c r="W32" s="23"/>
      <c r="X32" s="23">
        <v>0</v>
      </c>
      <c r="Y32" s="23"/>
      <c r="Z32" s="23">
        <v>0</v>
      </c>
      <c r="AA32" s="23"/>
      <c r="AB32" s="23">
        <v>0</v>
      </c>
      <c r="AC32" s="23"/>
      <c r="AD32" s="23">
        <v>0</v>
      </c>
      <c r="AE32" s="23"/>
      <c r="AF32" s="23">
        <f t="shared" si="0"/>
        <v>10000</v>
      </c>
      <c r="AH32" s="25"/>
      <c r="AJ32" s="25"/>
    </row>
    <row r="33" spans="1:36" x14ac:dyDescent="0.3">
      <c r="A33" s="18"/>
      <c r="B33" s="18"/>
      <c r="C33" s="18"/>
      <c r="D33" s="18"/>
      <c r="E33" s="18" t="s">
        <v>33</v>
      </c>
      <c r="F33" s="18"/>
      <c r="G33" s="19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4"/>
      <c r="T33" s="23"/>
      <c r="U33" s="23"/>
      <c r="V33" s="23"/>
      <c r="W33" s="23"/>
      <c r="X33" s="23"/>
      <c r="Y33" s="23"/>
      <c r="Z33" s="23">
        <v>0</v>
      </c>
      <c r="AA33" s="23"/>
      <c r="AB33" s="23" t="s">
        <v>13</v>
      </c>
      <c r="AC33" s="23"/>
      <c r="AD33" s="23" t="s">
        <v>13</v>
      </c>
      <c r="AE33" s="23"/>
      <c r="AF33" s="23" t="s">
        <v>13</v>
      </c>
      <c r="AH33" s="25"/>
      <c r="AJ33" s="25"/>
    </row>
    <row r="34" spans="1:36" x14ac:dyDescent="0.3">
      <c r="A34" s="18"/>
      <c r="B34" s="18"/>
      <c r="C34" s="18"/>
      <c r="D34" s="18"/>
      <c r="E34" s="18"/>
      <c r="F34" s="18" t="s">
        <v>34</v>
      </c>
      <c r="G34" s="19"/>
      <c r="H34" s="23">
        <v>0</v>
      </c>
      <c r="I34" s="23"/>
      <c r="J34" s="23">
        <v>0</v>
      </c>
      <c r="K34" s="23"/>
      <c r="L34" s="23">
        <v>0</v>
      </c>
      <c r="M34" s="23"/>
      <c r="N34" s="23">
        <v>0</v>
      </c>
      <c r="O34" s="23"/>
      <c r="P34" s="23">
        <v>0</v>
      </c>
      <c r="Q34" s="23"/>
      <c r="R34" s="23">
        <v>0</v>
      </c>
      <c r="S34" s="24"/>
      <c r="T34" s="23">
        <v>0</v>
      </c>
      <c r="U34" s="23"/>
      <c r="V34" s="23">
        <v>0</v>
      </c>
      <c r="W34" s="23"/>
      <c r="X34" s="23">
        <v>0</v>
      </c>
      <c r="Y34" s="23"/>
      <c r="Z34" s="23">
        <v>0</v>
      </c>
      <c r="AA34" s="23"/>
      <c r="AB34" s="23">
        <v>0</v>
      </c>
      <c r="AC34" s="23"/>
      <c r="AD34" s="23">
        <v>0</v>
      </c>
      <c r="AE34" s="23"/>
      <c r="AF34" s="23">
        <f t="shared" si="0"/>
        <v>0</v>
      </c>
      <c r="AH34" s="25"/>
      <c r="AJ34" s="25"/>
    </row>
    <row r="35" spans="1:36" ht="19.5" thickBot="1" x14ac:dyDescent="0.35">
      <c r="A35" s="18"/>
      <c r="B35" s="18"/>
      <c r="C35" s="18"/>
      <c r="D35" s="18"/>
      <c r="E35" s="18"/>
      <c r="F35" s="18" t="s">
        <v>35</v>
      </c>
      <c r="G35" s="19" t="s">
        <v>26</v>
      </c>
      <c r="H35" s="26">
        <v>400</v>
      </c>
      <c r="I35" s="23"/>
      <c r="J35" s="26">
        <v>400</v>
      </c>
      <c r="K35" s="23"/>
      <c r="L35" s="26">
        <v>400</v>
      </c>
      <c r="M35" s="23"/>
      <c r="N35" s="26">
        <v>400</v>
      </c>
      <c r="O35" s="23"/>
      <c r="P35" s="26">
        <v>400</v>
      </c>
      <c r="Q35" s="23"/>
      <c r="R35" s="26">
        <v>400</v>
      </c>
      <c r="S35" s="24"/>
      <c r="T35" s="26">
        <v>400</v>
      </c>
      <c r="U35" s="23"/>
      <c r="V35" s="26">
        <v>400</v>
      </c>
      <c r="W35" s="23"/>
      <c r="X35" s="26">
        <v>400</v>
      </c>
      <c r="Y35" s="23"/>
      <c r="Z35" s="26">
        <v>400</v>
      </c>
      <c r="AA35" s="23"/>
      <c r="AB35" s="26">
        <v>400</v>
      </c>
      <c r="AC35" s="23"/>
      <c r="AD35" s="26">
        <v>400</v>
      </c>
      <c r="AE35" s="23"/>
      <c r="AF35" s="26">
        <f t="shared" si="0"/>
        <v>4800</v>
      </c>
      <c r="AH35" s="25"/>
      <c r="AJ35" s="25"/>
    </row>
    <row r="36" spans="1:36" x14ac:dyDescent="0.3">
      <c r="A36" s="18"/>
      <c r="B36" s="18"/>
      <c r="C36" s="18"/>
      <c r="D36" s="18"/>
      <c r="E36" s="18" t="s">
        <v>36</v>
      </c>
      <c r="F36" s="18"/>
      <c r="G36" s="19"/>
      <c r="H36" s="23">
        <f>ROUND(SUM(H33:H35),5)</f>
        <v>400</v>
      </c>
      <c r="I36" s="23"/>
      <c r="J36" s="23">
        <f>ROUND(SUM(J33:J35),5)</f>
        <v>400</v>
      </c>
      <c r="K36" s="23"/>
      <c r="L36" s="23">
        <f>ROUND(SUM(L33:L35),5)</f>
        <v>400</v>
      </c>
      <c r="M36" s="23"/>
      <c r="N36" s="23">
        <f>ROUND(SUM(N33:N35),5)</f>
        <v>400</v>
      </c>
      <c r="O36" s="23"/>
      <c r="P36" s="23">
        <f>ROUND(SUM(P33:P35),5)</f>
        <v>400</v>
      </c>
      <c r="Q36" s="23"/>
      <c r="R36" s="23">
        <f>ROUND(SUM(R33:R35),5)</f>
        <v>400</v>
      </c>
      <c r="S36" s="24"/>
      <c r="T36" s="23">
        <f>ROUND(SUM(T33:T35),5)</f>
        <v>400</v>
      </c>
      <c r="U36" s="23"/>
      <c r="V36" s="23">
        <f>ROUND(SUM(V33:V35),5)</f>
        <v>400</v>
      </c>
      <c r="W36" s="23"/>
      <c r="X36" s="23">
        <f>ROUND(SUM(X33:X35),5)</f>
        <v>400</v>
      </c>
      <c r="Y36" s="23"/>
      <c r="Z36" s="23">
        <f>ROUND(SUM(Z33:Z35),5)</f>
        <v>400</v>
      </c>
      <c r="AA36" s="23"/>
      <c r="AB36" s="23">
        <f>ROUND(SUM(AB33:AB35),5)</f>
        <v>400</v>
      </c>
      <c r="AC36" s="23"/>
      <c r="AD36" s="23">
        <f>ROUND(SUM(AD33:AD35),5)</f>
        <v>400</v>
      </c>
      <c r="AE36" s="23"/>
      <c r="AF36" s="23">
        <f t="shared" si="0"/>
        <v>4800</v>
      </c>
      <c r="AH36" s="25"/>
      <c r="AJ36" s="25"/>
    </row>
    <row r="37" spans="1:36" x14ac:dyDescent="0.3">
      <c r="A37" s="18"/>
      <c r="B37" s="18"/>
      <c r="C37" s="18"/>
      <c r="D37" s="18"/>
      <c r="E37" s="18" t="s">
        <v>37</v>
      </c>
      <c r="F37" s="18"/>
      <c r="G37" s="19" t="s">
        <v>26</v>
      </c>
      <c r="H37" s="23">
        <v>0</v>
      </c>
      <c r="I37" s="23"/>
      <c r="J37" s="23">
        <v>0</v>
      </c>
      <c r="K37" s="23"/>
      <c r="L37" s="23">
        <v>25000</v>
      </c>
      <c r="M37" s="23"/>
      <c r="N37" s="23">
        <v>50000</v>
      </c>
      <c r="O37" s="23"/>
      <c r="P37" s="23">
        <v>0</v>
      </c>
      <c r="Q37" s="23"/>
      <c r="R37" s="23">
        <v>0</v>
      </c>
      <c r="S37" s="24"/>
      <c r="T37" s="23">
        <v>0</v>
      </c>
      <c r="U37" s="23"/>
      <c r="V37" s="23">
        <v>0</v>
      </c>
      <c r="W37" s="23"/>
      <c r="X37" s="23">
        <v>0</v>
      </c>
      <c r="Y37" s="23"/>
      <c r="Z37" s="23">
        <v>0</v>
      </c>
      <c r="AA37" s="23"/>
      <c r="AB37" s="23">
        <v>0</v>
      </c>
      <c r="AC37" s="23"/>
      <c r="AD37" s="23">
        <v>0</v>
      </c>
      <c r="AE37" s="23"/>
      <c r="AF37" s="24">
        <f t="shared" si="0"/>
        <v>75000</v>
      </c>
      <c r="AH37" s="25"/>
      <c r="AJ37" s="25"/>
    </row>
    <row r="38" spans="1:36" x14ac:dyDescent="0.3">
      <c r="A38" s="18"/>
      <c r="B38" s="18"/>
      <c r="C38" s="18"/>
      <c r="D38" s="18"/>
      <c r="E38" s="18" t="s">
        <v>38</v>
      </c>
      <c r="F38" s="18"/>
      <c r="G38" s="19" t="s">
        <v>26</v>
      </c>
      <c r="H38" s="23">
        <v>0</v>
      </c>
      <c r="I38" s="23"/>
      <c r="J38" s="23">
        <v>0</v>
      </c>
      <c r="K38" s="23"/>
      <c r="L38" s="23">
        <v>0</v>
      </c>
      <c r="M38" s="23"/>
      <c r="N38" s="23">
        <v>0</v>
      </c>
      <c r="O38" s="23"/>
      <c r="P38" s="23">
        <v>0</v>
      </c>
      <c r="Q38" s="23"/>
      <c r="R38" s="23">
        <v>17000</v>
      </c>
      <c r="S38" s="24"/>
      <c r="T38" s="23">
        <v>0</v>
      </c>
      <c r="U38" s="23"/>
      <c r="V38" s="23">
        <v>0</v>
      </c>
      <c r="W38" s="23"/>
      <c r="X38" s="23">
        <v>17000</v>
      </c>
      <c r="Y38" s="23"/>
      <c r="Z38" s="23">
        <v>448758</v>
      </c>
      <c r="AA38" s="23"/>
      <c r="AB38" s="23">
        <v>544445</v>
      </c>
      <c r="AC38" s="23"/>
      <c r="AD38" s="23">
        <v>17000</v>
      </c>
      <c r="AE38" s="23"/>
      <c r="AF38" s="23">
        <f t="shared" si="0"/>
        <v>1044203</v>
      </c>
      <c r="AH38" s="25"/>
      <c r="AJ38" s="25"/>
    </row>
    <row r="39" spans="1:36" x14ac:dyDescent="0.3">
      <c r="A39" s="18"/>
      <c r="B39" s="18"/>
      <c r="C39" s="18"/>
      <c r="D39" s="18"/>
      <c r="E39" s="18" t="s">
        <v>39</v>
      </c>
      <c r="F39" s="18"/>
      <c r="G39" s="19" t="s">
        <v>26</v>
      </c>
      <c r="H39" s="23">
        <v>3950</v>
      </c>
      <c r="I39" s="23"/>
      <c r="J39" s="23">
        <v>3950</v>
      </c>
      <c r="K39" s="23"/>
      <c r="L39" s="23">
        <v>3950</v>
      </c>
      <c r="M39" s="23"/>
      <c r="N39" s="23">
        <v>3950</v>
      </c>
      <c r="O39" s="23"/>
      <c r="P39" s="23">
        <v>3950</v>
      </c>
      <c r="Q39" s="23"/>
      <c r="R39" s="23">
        <v>3950</v>
      </c>
      <c r="S39" s="24"/>
      <c r="T39" s="23">
        <v>3950</v>
      </c>
      <c r="U39" s="23"/>
      <c r="V39" s="23">
        <v>3950</v>
      </c>
      <c r="W39" s="23"/>
      <c r="X39" s="23">
        <v>3950</v>
      </c>
      <c r="Y39" s="23"/>
      <c r="Z39" s="23">
        <v>3950</v>
      </c>
      <c r="AA39" s="23"/>
      <c r="AB39" s="23">
        <v>3950</v>
      </c>
      <c r="AC39" s="23"/>
      <c r="AD39" s="23">
        <v>3950</v>
      </c>
      <c r="AE39" s="23"/>
      <c r="AF39" s="23">
        <f t="shared" si="0"/>
        <v>47400</v>
      </c>
      <c r="AH39" s="25"/>
      <c r="AJ39" s="25"/>
    </row>
    <row r="40" spans="1:36" x14ac:dyDescent="0.3">
      <c r="A40" s="18"/>
      <c r="B40" s="18"/>
      <c r="C40" s="18"/>
      <c r="D40" s="18"/>
      <c r="E40" s="18" t="s">
        <v>40</v>
      </c>
      <c r="F40" s="18"/>
      <c r="G40" s="19" t="s">
        <v>26</v>
      </c>
      <c r="H40" s="23">
        <v>1886</v>
      </c>
      <c r="I40" s="23"/>
      <c r="J40" s="23">
        <v>1886</v>
      </c>
      <c r="K40" s="23"/>
      <c r="L40" s="23">
        <v>1886</v>
      </c>
      <c r="M40" s="23"/>
      <c r="N40" s="23">
        <v>1886</v>
      </c>
      <c r="O40" s="23"/>
      <c r="P40" s="23">
        <v>1886</v>
      </c>
      <c r="Q40" s="23"/>
      <c r="R40" s="23">
        <v>1886</v>
      </c>
      <c r="S40" s="24"/>
      <c r="T40" s="23">
        <v>1886</v>
      </c>
      <c r="U40" s="23"/>
      <c r="V40" s="23">
        <v>1886</v>
      </c>
      <c r="W40" s="23"/>
      <c r="X40" s="23">
        <v>1886</v>
      </c>
      <c r="Y40" s="23"/>
      <c r="Z40" s="23">
        <v>1886</v>
      </c>
      <c r="AA40" s="23"/>
      <c r="AB40" s="23">
        <v>1886</v>
      </c>
      <c r="AC40" s="23"/>
      <c r="AD40" s="23">
        <v>1886</v>
      </c>
      <c r="AE40" s="23"/>
      <c r="AF40" s="23">
        <f t="shared" si="0"/>
        <v>22632</v>
      </c>
      <c r="AH40" s="25"/>
      <c r="AJ40" s="25"/>
    </row>
    <row r="41" spans="1:36" x14ac:dyDescent="0.3">
      <c r="A41" s="18"/>
      <c r="B41" s="18"/>
      <c r="C41" s="18"/>
      <c r="D41" s="18"/>
      <c r="E41" s="18" t="s">
        <v>41</v>
      </c>
      <c r="F41" s="18"/>
      <c r="G41" s="19"/>
      <c r="H41" s="23">
        <v>150</v>
      </c>
      <c r="I41" s="23"/>
      <c r="J41" s="23">
        <v>150</v>
      </c>
      <c r="K41" s="23"/>
      <c r="L41" s="23">
        <v>150</v>
      </c>
      <c r="M41" s="23"/>
      <c r="N41" s="23">
        <v>150</v>
      </c>
      <c r="O41" s="23"/>
      <c r="P41" s="23">
        <v>150</v>
      </c>
      <c r="Q41" s="23"/>
      <c r="R41" s="23">
        <v>150</v>
      </c>
      <c r="S41" s="24"/>
      <c r="T41" s="23">
        <v>150</v>
      </c>
      <c r="U41" s="23"/>
      <c r="V41" s="23">
        <v>150</v>
      </c>
      <c r="W41" s="23"/>
      <c r="X41" s="23">
        <v>150</v>
      </c>
      <c r="Y41" s="23"/>
      <c r="Z41" s="23">
        <v>150</v>
      </c>
      <c r="AA41" s="23"/>
      <c r="AB41" s="23">
        <v>150</v>
      </c>
      <c r="AC41" s="23"/>
      <c r="AD41" s="23">
        <v>150</v>
      </c>
      <c r="AE41" s="23"/>
      <c r="AF41" s="23">
        <f t="shared" si="0"/>
        <v>1800</v>
      </c>
      <c r="AH41" s="25"/>
      <c r="AJ41" s="25"/>
    </row>
    <row r="42" spans="1:36" x14ac:dyDescent="0.3">
      <c r="A42" s="18"/>
      <c r="B42" s="18"/>
      <c r="C42" s="18"/>
      <c r="D42" s="18"/>
      <c r="E42" s="18" t="s">
        <v>42</v>
      </c>
      <c r="F42" s="18"/>
      <c r="G42" s="19"/>
      <c r="H42" s="23">
        <v>0</v>
      </c>
      <c r="I42" s="23"/>
      <c r="J42" s="23">
        <v>0</v>
      </c>
      <c r="K42" s="23"/>
      <c r="L42" s="23">
        <v>0</v>
      </c>
      <c r="M42" s="23"/>
      <c r="N42" s="23">
        <v>0</v>
      </c>
      <c r="O42" s="23"/>
      <c r="P42" s="23">
        <v>0</v>
      </c>
      <c r="Q42" s="23"/>
      <c r="R42" s="23">
        <v>0</v>
      </c>
      <c r="S42" s="24"/>
      <c r="T42" s="23">
        <v>0</v>
      </c>
      <c r="U42" s="23"/>
      <c r="V42" s="23">
        <v>0</v>
      </c>
      <c r="W42" s="23"/>
      <c r="X42" s="23">
        <v>0</v>
      </c>
      <c r="Y42" s="23"/>
      <c r="Z42" s="23">
        <v>0</v>
      </c>
      <c r="AA42" s="23"/>
      <c r="AB42" s="23">
        <v>0</v>
      </c>
      <c r="AC42" s="23"/>
      <c r="AD42" s="23">
        <v>0</v>
      </c>
      <c r="AE42" s="23"/>
      <c r="AF42" s="23">
        <f t="shared" si="0"/>
        <v>0</v>
      </c>
      <c r="AH42" s="25"/>
      <c r="AJ42" s="25"/>
    </row>
    <row r="43" spans="1:36" ht="19.5" thickBot="1" x14ac:dyDescent="0.35">
      <c r="A43" s="18"/>
      <c r="B43" s="18"/>
      <c r="C43" s="18"/>
      <c r="D43" s="18"/>
      <c r="E43" s="18" t="s">
        <v>43</v>
      </c>
      <c r="F43" s="18"/>
      <c r="G43" s="19" t="s">
        <v>26</v>
      </c>
      <c r="H43" s="27">
        <v>0</v>
      </c>
      <c r="I43" s="23"/>
      <c r="J43" s="27">
        <v>0</v>
      </c>
      <c r="K43" s="23"/>
      <c r="L43" s="27">
        <v>200</v>
      </c>
      <c r="M43" s="23"/>
      <c r="N43" s="27">
        <v>0</v>
      </c>
      <c r="O43" s="23"/>
      <c r="P43" s="27">
        <v>0</v>
      </c>
      <c r="Q43" s="23"/>
      <c r="R43" s="27">
        <v>200</v>
      </c>
      <c r="S43" s="24"/>
      <c r="T43" s="27">
        <v>0</v>
      </c>
      <c r="U43" s="23"/>
      <c r="V43" s="27">
        <v>0</v>
      </c>
      <c r="W43" s="23"/>
      <c r="X43" s="27">
        <v>200</v>
      </c>
      <c r="Y43" s="23"/>
      <c r="Z43" s="27">
        <v>0</v>
      </c>
      <c r="AA43" s="23"/>
      <c r="AB43" s="27">
        <v>0</v>
      </c>
      <c r="AC43" s="23"/>
      <c r="AD43" s="27">
        <v>200</v>
      </c>
      <c r="AE43" s="23"/>
      <c r="AF43" s="23">
        <f t="shared" si="0"/>
        <v>800</v>
      </c>
      <c r="AH43" s="25"/>
      <c r="AJ43" s="25"/>
    </row>
    <row r="44" spans="1:36" ht="19.5" thickBot="1" x14ac:dyDescent="0.35">
      <c r="A44" s="18"/>
      <c r="B44" s="18"/>
      <c r="C44" s="18"/>
      <c r="D44" s="18" t="s">
        <v>44</v>
      </c>
      <c r="E44" s="18"/>
      <c r="F44" s="18"/>
      <c r="G44" s="19"/>
      <c r="H44" s="28">
        <f>ROUND(H5+SUM(H11:H13)+H18+SUM(H23:H25)+SUM(H29:H32)+SUM(H36:H43),5)</f>
        <v>578096</v>
      </c>
      <c r="I44" s="23"/>
      <c r="J44" s="28">
        <f>ROUND(J5+SUM(J11:J13)+J18+SUM(J23:J25)+SUM(J29:J32)+SUM(J36:J43),5)</f>
        <v>574246</v>
      </c>
      <c r="K44" s="23"/>
      <c r="L44" s="28">
        <f>ROUND(L5+SUM(L11:L13)+L18+SUM(L23:L25)+SUM(L29:L32)+SUM(L36:L43),5)</f>
        <v>583732</v>
      </c>
      <c r="M44" s="23"/>
      <c r="N44" s="28">
        <f>ROUND(N5+SUM(N11:N13)+N18+SUM(N23:N25)+SUM(N29:N32)+SUM(N36:N43),5)</f>
        <v>643696</v>
      </c>
      <c r="O44" s="23"/>
      <c r="P44" s="28">
        <f>ROUND(P5+SUM(P11:P13)+P18+SUM(P23:P25)+SUM(P29:P32)+SUM(P36:P43),5)</f>
        <v>549880</v>
      </c>
      <c r="Q44" s="23"/>
      <c r="R44" s="28">
        <f>ROUND(R5+SUM(R11:R13)+R18+SUM(R23:R25)+SUM(R29:R32)+SUM(R36:R43),5)</f>
        <v>557554</v>
      </c>
      <c r="S44" s="24"/>
      <c r="T44" s="28">
        <f>ROUND(T5+SUM(T11:T13)+T18+SUM(T23:T25)+SUM(T29:T32)+SUM(T36:T43),5)</f>
        <v>568996</v>
      </c>
      <c r="U44" s="23"/>
      <c r="V44" s="28">
        <f>ROUND(V5+SUM(V11:V13)+V18+SUM(V23:V25)+SUM(V29:V32)+SUM(V36:V43),5)</f>
        <v>525204</v>
      </c>
      <c r="W44" s="23"/>
      <c r="X44" s="28">
        <f>ROUND(X5+SUM(X11:X13)+X18+SUM(X23:X25)+SUM(X29:X32)+SUM(X36:X43),5)</f>
        <v>590746</v>
      </c>
      <c r="Y44" s="23"/>
      <c r="Z44" s="28">
        <f>ROUND(Z5+SUM(Z11:Z13)+Z18+SUM(Z23:Z25)+SUM(Z29:Z32)+SUM(Z36:Z43),5)</f>
        <v>1017440</v>
      </c>
      <c r="AA44" s="23"/>
      <c r="AB44" s="28">
        <f>ROUND(AB5+SUM(AB11:AB13)+AB18+SUM(AB23:AB25)+SUM(AB29:AB32)+SUM(AB36:AB43),5)</f>
        <v>1113091</v>
      </c>
      <c r="AC44" s="23"/>
      <c r="AD44" s="28">
        <f>ROUND(AD5+SUM(AD11:AD13)+AD18+SUM(AD23:AD25)+SUM(AD29:AD32)+SUM(AD36:AD43),5)</f>
        <v>571532</v>
      </c>
      <c r="AE44" s="23"/>
      <c r="AF44" s="28">
        <f>SUM(H44:AD44)</f>
        <v>7874213</v>
      </c>
      <c r="AH44" s="25"/>
      <c r="AJ44" s="25"/>
    </row>
    <row r="45" spans="1:36" x14ac:dyDescent="0.3">
      <c r="A45" s="18"/>
      <c r="B45" s="18"/>
      <c r="C45" s="18" t="s">
        <v>45</v>
      </c>
      <c r="D45" s="18"/>
      <c r="E45" s="18"/>
      <c r="F45" s="18"/>
      <c r="G45" s="19"/>
      <c r="H45" s="23">
        <f>H44</f>
        <v>578096</v>
      </c>
      <c r="I45" s="23"/>
      <c r="J45" s="23">
        <f>J44</f>
        <v>574246</v>
      </c>
      <c r="K45" s="23"/>
      <c r="L45" s="23">
        <f>L44</f>
        <v>583732</v>
      </c>
      <c r="M45" s="23"/>
      <c r="N45" s="23">
        <f>N44</f>
        <v>643696</v>
      </c>
      <c r="O45" s="23"/>
      <c r="P45" s="23">
        <f>P44</f>
        <v>549880</v>
      </c>
      <c r="Q45" s="23"/>
      <c r="R45" s="23">
        <f>R44</f>
        <v>557554</v>
      </c>
      <c r="S45" s="24"/>
      <c r="T45" s="23">
        <f>T44</f>
        <v>568996</v>
      </c>
      <c r="U45" s="23"/>
      <c r="V45" s="23">
        <f>V44</f>
        <v>525204</v>
      </c>
      <c r="W45" s="23"/>
      <c r="X45" s="23">
        <f>X44</f>
        <v>590746</v>
      </c>
      <c r="Y45" s="23"/>
      <c r="Z45" s="23">
        <f>Z44</f>
        <v>1017440</v>
      </c>
      <c r="AA45" s="23"/>
      <c r="AB45" s="23">
        <f>AB44</f>
        <v>1113091</v>
      </c>
      <c r="AC45" s="23"/>
      <c r="AD45" s="23">
        <f>AD44</f>
        <v>571532</v>
      </c>
      <c r="AE45" s="23"/>
      <c r="AF45" s="23">
        <f t="shared" si="0"/>
        <v>7874213</v>
      </c>
      <c r="AH45" s="25"/>
      <c r="AJ45" s="25"/>
    </row>
    <row r="46" spans="1:36" x14ac:dyDescent="0.3">
      <c r="A46" s="18"/>
      <c r="B46" s="18"/>
      <c r="C46" s="18"/>
      <c r="D46" s="18" t="s">
        <v>46</v>
      </c>
      <c r="E46" s="18"/>
      <c r="F46" s="18"/>
      <c r="G46" s="19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>
        <f t="shared" si="0"/>
        <v>0</v>
      </c>
      <c r="AH46" s="25"/>
      <c r="AJ46" s="25"/>
    </row>
    <row r="47" spans="1:36" x14ac:dyDescent="0.3">
      <c r="A47" s="18"/>
      <c r="B47" s="18"/>
      <c r="C47" s="18"/>
      <c r="D47" s="18"/>
      <c r="E47" s="18" t="s">
        <v>47</v>
      </c>
      <c r="F47" s="18"/>
      <c r="G47" s="19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>
        <f t="shared" si="0"/>
        <v>0</v>
      </c>
      <c r="AH47" s="25"/>
      <c r="AJ47" s="25"/>
    </row>
    <row r="48" spans="1:36" x14ac:dyDescent="0.3">
      <c r="A48" s="18"/>
      <c r="B48" s="18"/>
      <c r="C48" s="18"/>
      <c r="E48" s="18"/>
      <c r="F48" s="18" t="s">
        <v>48</v>
      </c>
      <c r="G48" s="19" t="s">
        <v>49</v>
      </c>
      <c r="H48" s="23">
        <v>290978</v>
      </c>
      <c r="I48" s="23"/>
      <c r="J48" s="23">
        <v>290978</v>
      </c>
      <c r="K48" s="23"/>
      <c r="L48" s="23">
        <v>426193</v>
      </c>
      <c r="M48" s="23"/>
      <c r="N48" s="23">
        <v>290978</v>
      </c>
      <c r="O48" s="23"/>
      <c r="P48" s="23">
        <v>290978</v>
      </c>
      <c r="Q48" s="23"/>
      <c r="R48" s="23">
        <v>290978</v>
      </c>
      <c r="S48" s="24"/>
      <c r="T48" s="23">
        <v>290978</v>
      </c>
      <c r="U48" s="23"/>
      <c r="V48" s="23">
        <v>290978</v>
      </c>
      <c r="W48" s="23"/>
      <c r="X48" s="23">
        <v>426193</v>
      </c>
      <c r="Y48" s="23"/>
      <c r="Z48" s="23">
        <v>290978</v>
      </c>
      <c r="AA48" s="23"/>
      <c r="AB48" s="23">
        <v>290978</v>
      </c>
      <c r="AC48" s="23"/>
      <c r="AD48" s="23">
        <v>290978</v>
      </c>
      <c r="AE48" s="23"/>
      <c r="AF48" s="24">
        <f t="shared" si="0"/>
        <v>3762166</v>
      </c>
      <c r="AH48" s="25"/>
      <c r="AJ48" s="25"/>
    </row>
    <row r="49" spans="1:36" x14ac:dyDescent="0.3">
      <c r="A49" s="18"/>
      <c r="B49" s="18"/>
      <c r="C49" s="18"/>
      <c r="D49" s="18"/>
      <c r="E49" s="18"/>
      <c r="F49" s="18" t="s">
        <v>50</v>
      </c>
      <c r="G49" s="19"/>
      <c r="H49" s="23">
        <v>1000</v>
      </c>
      <c r="I49" s="23"/>
      <c r="J49" s="23">
        <v>1000</v>
      </c>
      <c r="K49" s="23"/>
      <c r="L49" s="23">
        <v>1000</v>
      </c>
      <c r="M49" s="23"/>
      <c r="N49" s="23">
        <v>1000</v>
      </c>
      <c r="O49" s="23"/>
      <c r="P49" s="23">
        <v>1000</v>
      </c>
      <c r="Q49" s="23"/>
      <c r="R49" s="23">
        <v>25000</v>
      </c>
      <c r="S49" s="24"/>
      <c r="T49" s="23">
        <v>1000</v>
      </c>
      <c r="U49" s="23"/>
      <c r="V49" s="23">
        <v>1000</v>
      </c>
      <c r="W49" s="23"/>
      <c r="X49" s="23">
        <v>1000</v>
      </c>
      <c r="Y49" s="23"/>
      <c r="Z49" s="23">
        <v>1000</v>
      </c>
      <c r="AA49" s="23"/>
      <c r="AB49" s="23">
        <v>1000</v>
      </c>
      <c r="AC49" s="23"/>
      <c r="AD49" s="23">
        <v>1000</v>
      </c>
      <c r="AE49" s="23"/>
      <c r="AF49" s="24">
        <f t="shared" si="0"/>
        <v>36000</v>
      </c>
      <c r="AH49" s="25"/>
      <c r="AJ49" s="25"/>
    </row>
    <row r="50" spans="1:36" x14ac:dyDescent="0.3">
      <c r="A50" s="18"/>
      <c r="B50" s="18"/>
      <c r="C50" s="18"/>
      <c r="D50" s="18"/>
      <c r="E50" s="18"/>
      <c r="F50" s="18" t="s">
        <v>51</v>
      </c>
      <c r="G50" s="19" t="s">
        <v>52</v>
      </c>
      <c r="H50" s="23">
        <v>67808</v>
      </c>
      <c r="I50" s="23"/>
      <c r="J50" s="23">
        <v>67808</v>
      </c>
      <c r="K50" s="23"/>
      <c r="L50" s="23">
        <v>93183</v>
      </c>
      <c r="M50" s="23"/>
      <c r="N50" s="23">
        <v>67808</v>
      </c>
      <c r="O50" s="23"/>
      <c r="P50" s="23">
        <v>67808</v>
      </c>
      <c r="Q50" s="23"/>
      <c r="R50" s="23">
        <v>67808</v>
      </c>
      <c r="S50" s="24"/>
      <c r="T50" s="23">
        <v>67808</v>
      </c>
      <c r="U50" s="23"/>
      <c r="V50" s="23">
        <v>67808</v>
      </c>
      <c r="W50" s="23"/>
      <c r="X50" s="23">
        <v>93183</v>
      </c>
      <c r="Y50" s="23"/>
      <c r="Z50" s="23">
        <v>67808</v>
      </c>
      <c r="AA50" s="23"/>
      <c r="AB50" s="23">
        <v>67808</v>
      </c>
      <c r="AC50" s="23"/>
      <c r="AD50" s="23">
        <v>67808</v>
      </c>
      <c r="AE50" s="23"/>
      <c r="AF50" s="24">
        <f t="shared" si="0"/>
        <v>864446</v>
      </c>
      <c r="AH50" s="25"/>
      <c r="AJ50" s="25"/>
    </row>
    <row r="51" spans="1:36" x14ac:dyDescent="0.3">
      <c r="A51" s="18"/>
      <c r="B51" s="18"/>
      <c r="C51" s="18"/>
      <c r="D51" s="18"/>
      <c r="E51" s="18"/>
      <c r="F51" s="18" t="s">
        <v>53</v>
      </c>
      <c r="G51" s="19" t="s">
        <v>54</v>
      </c>
      <c r="H51" s="23">
        <v>15788</v>
      </c>
      <c r="I51" s="23"/>
      <c r="J51" s="23">
        <v>15788</v>
      </c>
      <c r="K51" s="23"/>
      <c r="L51" s="23">
        <v>15788</v>
      </c>
      <c r="M51" s="23"/>
      <c r="N51" s="23">
        <v>15788</v>
      </c>
      <c r="O51" s="23"/>
      <c r="P51" s="23">
        <v>15788</v>
      </c>
      <c r="Q51" s="23"/>
      <c r="R51" s="23">
        <v>15788</v>
      </c>
      <c r="S51" s="24"/>
      <c r="T51" s="23">
        <v>15788</v>
      </c>
      <c r="U51" s="23"/>
      <c r="V51" s="23">
        <v>15788</v>
      </c>
      <c r="W51" s="23"/>
      <c r="X51" s="23">
        <v>15788</v>
      </c>
      <c r="Y51" s="23"/>
      <c r="Z51" s="23">
        <v>15788</v>
      </c>
      <c r="AA51" s="23"/>
      <c r="AB51" s="23">
        <v>15788</v>
      </c>
      <c r="AC51" s="23"/>
      <c r="AD51" s="23">
        <v>15788</v>
      </c>
      <c r="AE51" s="23"/>
      <c r="AF51" s="24">
        <f t="shared" si="0"/>
        <v>189456</v>
      </c>
      <c r="AH51" s="25"/>
      <c r="AJ51" s="25"/>
    </row>
    <row r="52" spans="1:36" x14ac:dyDescent="0.3">
      <c r="A52" s="18"/>
      <c r="B52" s="18"/>
      <c r="C52" s="18"/>
      <c r="D52" s="18"/>
      <c r="E52" s="18"/>
      <c r="F52" s="18" t="s">
        <v>55</v>
      </c>
      <c r="G52" s="19" t="s">
        <v>54</v>
      </c>
      <c r="H52" s="23">
        <v>2775</v>
      </c>
      <c r="I52" s="23"/>
      <c r="J52" s="23">
        <v>4425</v>
      </c>
      <c r="K52" s="23"/>
      <c r="L52" s="23">
        <v>1050</v>
      </c>
      <c r="M52" s="23"/>
      <c r="N52" s="23">
        <v>1350</v>
      </c>
      <c r="O52" s="23"/>
      <c r="P52" s="23">
        <v>4875</v>
      </c>
      <c r="Q52" s="23"/>
      <c r="R52" s="23">
        <v>1125</v>
      </c>
      <c r="S52" s="24"/>
      <c r="T52" s="23">
        <v>600</v>
      </c>
      <c r="U52" s="23"/>
      <c r="V52" s="23">
        <v>3450</v>
      </c>
      <c r="W52" s="23"/>
      <c r="X52" s="23">
        <v>825</v>
      </c>
      <c r="Y52" s="23"/>
      <c r="Z52" s="23">
        <v>2925</v>
      </c>
      <c r="AA52" s="23"/>
      <c r="AB52" s="23">
        <v>6975</v>
      </c>
      <c r="AC52" s="23"/>
      <c r="AD52" s="23">
        <v>6225</v>
      </c>
      <c r="AE52" s="23"/>
      <c r="AF52" s="24">
        <f t="shared" si="0"/>
        <v>36600</v>
      </c>
      <c r="AH52" s="25"/>
      <c r="AJ52" s="25"/>
    </row>
    <row r="53" spans="1:36" ht="19.5" thickBot="1" x14ac:dyDescent="0.35">
      <c r="A53" s="18"/>
      <c r="B53" s="18"/>
      <c r="C53" s="18"/>
      <c r="D53" s="18"/>
      <c r="E53" s="18"/>
      <c r="F53" s="18" t="s">
        <v>56</v>
      </c>
      <c r="G53" s="19" t="s">
        <v>52</v>
      </c>
      <c r="H53" s="26">
        <v>27541</v>
      </c>
      <c r="I53" s="23"/>
      <c r="J53" s="26">
        <v>27541</v>
      </c>
      <c r="K53" s="26">
        <v>23467</v>
      </c>
      <c r="L53" s="26">
        <v>41313</v>
      </c>
      <c r="M53" s="23"/>
      <c r="N53" s="26">
        <v>27541</v>
      </c>
      <c r="O53" s="23"/>
      <c r="P53" s="26">
        <v>27541</v>
      </c>
      <c r="Q53" s="23"/>
      <c r="R53" s="26">
        <v>27541</v>
      </c>
      <c r="S53" s="24"/>
      <c r="T53" s="26">
        <v>27541</v>
      </c>
      <c r="U53" s="23"/>
      <c r="V53" s="26">
        <v>27541</v>
      </c>
      <c r="W53" s="23"/>
      <c r="X53" s="26">
        <v>41313</v>
      </c>
      <c r="Y53" s="23"/>
      <c r="Z53" s="26">
        <v>27541</v>
      </c>
      <c r="AA53" s="23"/>
      <c r="AB53" s="26">
        <v>27541</v>
      </c>
      <c r="AC53" s="23"/>
      <c r="AD53" s="26">
        <v>27541</v>
      </c>
      <c r="AE53" s="23"/>
      <c r="AF53" s="34">
        <f t="shared" si="0"/>
        <v>381503</v>
      </c>
      <c r="AH53" s="25"/>
      <c r="AJ53" s="25"/>
    </row>
    <row r="54" spans="1:36" x14ac:dyDescent="0.3">
      <c r="A54" s="18"/>
      <c r="B54" s="18"/>
      <c r="C54" s="18"/>
      <c r="D54" s="18"/>
      <c r="E54" s="18" t="s">
        <v>57</v>
      </c>
      <c r="F54" s="18"/>
      <c r="G54" s="19"/>
      <c r="H54" s="23">
        <f>SUM(H48:H53)</f>
        <v>405890</v>
      </c>
      <c r="I54" s="23"/>
      <c r="J54" s="23">
        <f>SUM(J48:J53)</f>
        <v>407540</v>
      </c>
      <c r="K54" s="23"/>
      <c r="L54" s="23">
        <f>ROUND(SUM(L47:L53),5)</f>
        <v>578527</v>
      </c>
      <c r="M54" s="23"/>
      <c r="N54" s="23">
        <f>ROUND(SUM(N47:N53),5)</f>
        <v>404465</v>
      </c>
      <c r="O54" s="23"/>
      <c r="P54" s="23">
        <f>ROUND(SUM(P47:P53),5)</f>
        <v>407990</v>
      </c>
      <c r="Q54" s="23"/>
      <c r="R54" s="23">
        <f>ROUND(SUM(R47:R53),5)</f>
        <v>428240</v>
      </c>
      <c r="S54" s="24"/>
      <c r="T54" s="23">
        <f>ROUND(SUM(T47:T53),5)</f>
        <v>403715</v>
      </c>
      <c r="U54" s="23"/>
      <c r="V54" s="23">
        <f>ROUND(SUM(V47:V53),5)</f>
        <v>406565</v>
      </c>
      <c r="W54" s="23"/>
      <c r="X54" s="23">
        <f>ROUND(SUM(X47:X53),5)</f>
        <v>578302</v>
      </c>
      <c r="Y54" s="23"/>
      <c r="Z54" s="23">
        <f>ROUND(SUM(Z47:Z53),5)</f>
        <v>406040</v>
      </c>
      <c r="AA54" s="23"/>
      <c r="AB54" s="23">
        <f>ROUND(SUM(AB47:AB53),5)</f>
        <v>410090</v>
      </c>
      <c r="AC54" s="23"/>
      <c r="AD54" s="23">
        <f>ROUND(SUM(AD47:AD53),5)</f>
        <v>409340</v>
      </c>
      <c r="AE54" s="23"/>
      <c r="AF54" s="24">
        <f t="shared" si="0"/>
        <v>5246704</v>
      </c>
      <c r="AH54" s="25"/>
      <c r="AJ54" s="25"/>
    </row>
    <row r="55" spans="1:36" x14ac:dyDescent="0.3">
      <c r="A55" s="18"/>
      <c r="B55" s="18"/>
      <c r="C55" s="18"/>
      <c r="D55" s="18"/>
      <c r="E55" s="18" t="s">
        <v>58</v>
      </c>
      <c r="F55" s="18"/>
      <c r="G55" s="19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4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>
        <f t="shared" si="0"/>
        <v>0</v>
      </c>
      <c r="AH55" s="25"/>
      <c r="AJ55" s="25"/>
    </row>
    <row r="56" spans="1:36" x14ac:dyDescent="0.3">
      <c r="A56" s="23">
        <f>22500+2000</f>
        <v>24500</v>
      </c>
      <c r="B56" s="18"/>
      <c r="C56" s="18"/>
      <c r="D56" s="18"/>
      <c r="E56" s="18"/>
      <c r="F56" s="18" t="s">
        <v>59</v>
      </c>
      <c r="G56" s="19" t="s">
        <v>60</v>
      </c>
      <c r="H56" s="23">
        <v>22000</v>
      </c>
      <c r="I56" s="23"/>
      <c r="J56" s="23">
        <v>22000</v>
      </c>
      <c r="K56" s="23"/>
      <c r="L56" s="23">
        <v>22000</v>
      </c>
      <c r="M56" s="23"/>
      <c r="N56" s="23">
        <v>22000</v>
      </c>
      <c r="O56" s="23"/>
      <c r="P56" s="23">
        <v>22000</v>
      </c>
      <c r="Q56" s="23"/>
      <c r="R56" s="23">
        <v>22000</v>
      </c>
      <c r="S56" s="24"/>
      <c r="T56" s="23">
        <v>22000</v>
      </c>
      <c r="U56" s="23"/>
      <c r="V56" s="23">
        <v>22000</v>
      </c>
      <c r="W56" s="23"/>
      <c r="X56" s="23">
        <v>22000</v>
      </c>
      <c r="Y56" s="23"/>
      <c r="Z56" s="23">
        <v>22000</v>
      </c>
      <c r="AA56" s="23"/>
      <c r="AB56" s="23">
        <v>22000</v>
      </c>
      <c r="AC56" s="23"/>
      <c r="AD56" s="23">
        <v>22000</v>
      </c>
      <c r="AE56" s="23"/>
      <c r="AF56" s="23">
        <f t="shared" si="0"/>
        <v>264000</v>
      </c>
      <c r="AH56" s="25"/>
      <c r="AJ56" s="25"/>
    </row>
    <row r="57" spans="1:36" x14ac:dyDescent="0.3">
      <c r="A57" s="18"/>
      <c r="B57" s="18"/>
      <c r="C57" s="18"/>
      <c r="D57" s="18"/>
      <c r="E57" s="18"/>
      <c r="F57" s="18" t="s">
        <v>61</v>
      </c>
      <c r="G57" s="19" t="s">
        <v>62</v>
      </c>
      <c r="H57" s="23">
        <v>15784</v>
      </c>
      <c r="I57" s="23"/>
      <c r="J57" s="23">
        <v>15784</v>
      </c>
      <c r="K57" s="23"/>
      <c r="L57" s="23">
        <v>15784</v>
      </c>
      <c r="M57" s="23"/>
      <c r="N57" s="23">
        <v>15784</v>
      </c>
      <c r="O57" s="23"/>
      <c r="P57" s="23">
        <v>15784</v>
      </c>
      <c r="Q57" s="23"/>
      <c r="R57" s="23">
        <v>15784</v>
      </c>
      <c r="S57" s="24"/>
      <c r="T57" s="23">
        <v>15784</v>
      </c>
      <c r="U57" s="23"/>
      <c r="V57" s="23">
        <v>15784</v>
      </c>
      <c r="W57" s="23"/>
      <c r="X57" s="23">
        <v>15784</v>
      </c>
      <c r="Y57" s="23"/>
      <c r="Z57" s="23">
        <v>15784</v>
      </c>
      <c r="AA57" s="23"/>
      <c r="AB57" s="23">
        <v>0</v>
      </c>
      <c r="AC57" s="23"/>
      <c r="AD57" s="23">
        <v>0</v>
      </c>
      <c r="AE57" s="23"/>
      <c r="AF57" s="23">
        <f t="shared" si="0"/>
        <v>157840</v>
      </c>
      <c r="AH57" s="25"/>
      <c r="AJ57" s="25"/>
    </row>
    <row r="58" spans="1:36" x14ac:dyDescent="0.3">
      <c r="A58" s="18"/>
      <c r="B58" s="18"/>
      <c r="C58" s="18"/>
      <c r="D58" s="18"/>
      <c r="E58" s="18"/>
      <c r="F58" s="18" t="s">
        <v>63</v>
      </c>
      <c r="G58" s="19" t="s">
        <v>26</v>
      </c>
      <c r="H58" s="23">
        <v>2451</v>
      </c>
      <c r="I58" s="23"/>
      <c r="J58" s="23">
        <v>2451</v>
      </c>
      <c r="K58" s="23"/>
      <c r="L58" s="23">
        <v>2451</v>
      </c>
      <c r="M58" s="23"/>
      <c r="N58" s="23">
        <v>2451</v>
      </c>
      <c r="O58" s="23"/>
      <c r="P58" s="23">
        <v>2451</v>
      </c>
      <c r="Q58" s="23"/>
      <c r="R58" s="23">
        <v>2451</v>
      </c>
      <c r="S58" s="24"/>
      <c r="T58" s="23">
        <v>2451</v>
      </c>
      <c r="U58" s="23"/>
      <c r="V58" s="23">
        <v>2451</v>
      </c>
      <c r="W58" s="23"/>
      <c r="X58" s="23">
        <v>2451</v>
      </c>
      <c r="Y58" s="23"/>
      <c r="Z58" s="23">
        <v>2451</v>
      </c>
      <c r="AA58" s="23"/>
      <c r="AB58" s="23">
        <v>2451</v>
      </c>
      <c r="AC58" s="23"/>
      <c r="AD58" s="23">
        <v>2451</v>
      </c>
      <c r="AE58" s="23"/>
      <c r="AF58" s="23">
        <f t="shared" si="0"/>
        <v>29412</v>
      </c>
      <c r="AH58" s="25"/>
      <c r="AJ58" s="25"/>
    </row>
    <row r="59" spans="1:36" x14ac:dyDescent="0.3">
      <c r="A59" s="18"/>
      <c r="B59" s="18"/>
      <c r="C59" s="18"/>
      <c r="D59" s="18"/>
      <c r="E59" s="18"/>
      <c r="F59" s="18" t="s">
        <v>64</v>
      </c>
      <c r="G59" s="19" t="s">
        <v>26</v>
      </c>
      <c r="H59" s="23">
        <v>1600</v>
      </c>
      <c r="I59" s="23"/>
      <c r="J59" s="23">
        <v>1600</v>
      </c>
      <c r="K59" s="23"/>
      <c r="L59" s="23">
        <v>1600</v>
      </c>
      <c r="M59" s="23"/>
      <c r="N59" s="23">
        <v>1600</v>
      </c>
      <c r="O59" s="23"/>
      <c r="P59" s="23">
        <v>1600</v>
      </c>
      <c r="Q59" s="23"/>
      <c r="R59" s="23">
        <v>1600</v>
      </c>
      <c r="S59" s="24"/>
      <c r="T59" s="23">
        <v>1600</v>
      </c>
      <c r="U59" s="23"/>
      <c r="V59" s="23">
        <v>1600</v>
      </c>
      <c r="W59" s="23"/>
      <c r="X59" s="23">
        <v>1600</v>
      </c>
      <c r="Y59" s="23"/>
      <c r="Z59" s="23">
        <v>1600</v>
      </c>
      <c r="AA59" s="23"/>
      <c r="AB59" s="23">
        <v>1600</v>
      </c>
      <c r="AC59" s="23"/>
      <c r="AD59" s="23">
        <v>1600</v>
      </c>
      <c r="AE59" s="23"/>
      <c r="AF59" s="23">
        <f>SUM(H59:AD59)</f>
        <v>19200</v>
      </c>
      <c r="AH59" s="25"/>
      <c r="AJ59" s="25"/>
    </row>
    <row r="60" spans="1:36" x14ac:dyDescent="0.3">
      <c r="A60" s="18"/>
      <c r="B60" s="18"/>
      <c r="C60" s="18"/>
      <c r="D60" s="18"/>
      <c r="E60" s="18"/>
      <c r="F60" s="18" t="s">
        <v>65</v>
      </c>
      <c r="G60" s="19" t="s">
        <v>26</v>
      </c>
      <c r="H60" s="23">
        <v>300</v>
      </c>
      <c r="I60" s="23"/>
      <c r="J60" s="23">
        <v>300</v>
      </c>
      <c r="K60" s="23"/>
      <c r="L60" s="23">
        <v>300</v>
      </c>
      <c r="M60" s="23"/>
      <c r="N60" s="23">
        <v>300</v>
      </c>
      <c r="O60" s="23"/>
      <c r="P60" s="23">
        <v>300</v>
      </c>
      <c r="Q60" s="23"/>
      <c r="R60" s="23">
        <v>300</v>
      </c>
      <c r="S60" s="24"/>
      <c r="T60" s="23">
        <v>300</v>
      </c>
      <c r="U60" s="23"/>
      <c r="V60" s="23">
        <v>300</v>
      </c>
      <c r="W60" s="23"/>
      <c r="X60" s="23">
        <v>300</v>
      </c>
      <c r="Y60" s="23"/>
      <c r="Z60" s="23">
        <v>300</v>
      </c>
      <c r="AA60" s="23"/>
      <c r="AB60" s="23">
        <v>300</v>
      </c>
      <c r="AC60" s="23"/>
      <c r="AD60" s="23">
        <v>300</v>
      </c>
      <c r="AE60" s="23"/>
      <c r="AF60" s="23">
        <f t="shared" si="0"/>
        <v>3600</v>
      </c>
      <c r="AH60" s="25"/>
      <c r="AJ60" s="25"/>
    </row>
    <row r="61" spans="1:36" ht="19.5" thickBot="1" x14ac:dyDescent="0.35">
      <c r="A61" s="18"/>
      <c r="B61" s="18"/>
      <c r="C61" s="18"/>
      <c r="D61" s="18"/>
      <c r="E61" s="18"/>
      <c r="F61" s="18" t="s">
        <v>66</v>
      </c>
      <c r="G61" s="19" t="s">
        <v>26</v>
      </c>
      <c r="H61" s="26">
        <v>3600</v>
      </c>
      <c r="I61" s="23"/>
      <c r="J61" s="26">
        <v>0</v>
      </c>
      <c r="K61" s="23"/>
      <c r="L61" s="26">
        <v>0</v>
      </c>
      <c r="M61" s="23"/>
      <c r="N61" s="26">
        <v>3600</v>
      </c>
      <c r="O61" s="23"/>
      <c r="P61" s="26">
        <v>0</v>
      </c>
      <c r="Q61" s="23"/>
      <c r="R61" s="26">
        <v>0</v>
      </c>
      <c r="S61" s="24"/>
      <c r="T61" s="26">
        <v>3600</v>
      </c>
      <c r="U61" s="23"/>
      <c r="V61" s="26">
        <v>0</v>
      </c>
      <c r="W61" s="23"/>
      <c r="X61" s="26">
        <v>0</v>
      </c>
      <c r="Y61" s="23"/>
      <c r="Z61" s="26">
        <v>3600</v>
      </c>
      <c r="AA61" s="23"/>
      <c r="AB61" s="26">
        <v>0</v>
      </c>
      <c r="AC61" s="23"/>
      <c r="AD61" s="26">
        <v>0</v>
      </c>
      <c r="AE61" s="23"/>
      <c r="AF61" s="26">
        <f t="shared" si="0"/>
        <v>14400</v>
      </c>
      <c r="AH61" s="25"/>
      <c r="AJ61" s="25"/>
    </row>
    <row r="62" spans="1:36" x14ac:dyDescent="0.3">
      <c r="A62" s="18"/>
      <c r="B62" s="18"/>
      <c r="C62" s="18"/>
      <c r="D62" s="18"/>
      <c r="E62" s="18" t="s">
        <v>67</v>
      </c>
      <c r="F62" s="18"/>
      <c r="G62" s="19"/>
      <c r="H62" s="23">
        <f>SUM(H56:H61)</f>
        <v>45735</v>
      </c>
      <c r="I62" s="23"/>
      <c r="J62" s="23">
        <f>ROUND(SUM(J55:J61),5)</f>
        <v>42135</v>
      </c>
      <c r="K62" s="23"/>
      <c r="L62" s="23">
        <f>ROUND(SUM(L55:L61),5)</f>
        <v>42135</v>
      </c>
      <c r="M62" s="23"/>
      <c r="N62" s="23">
        <f>ROUND(SUM(N55:N61),5)</f>
        <v>45735</v>
      </c>
      <c r="O62" s="23"/>
      <c r="P62" s="23">
        <f>ROUND(SUM(P55:P61),5)</f>
        <v>42135</v>
      </c>
      <c r="Q62" s="23"/>
      <c r="R62" s="23">
        <f>ROUND(SUM(R55:R61),5)</f>
        <v>42135</v>
      </c>
      <c r="S62" s="24"/>
      <c r="T62" s="23">
        <f>ROUND(SUM(T55:T61),5)</f>
        <v>45735</v>
      </c>
      <c r="U62" s="23"/>
      <c r="V62" s="23">
        <f>ROUND(SUM(V55:V61),5)</f>
        <v>42135</v>
      </c>
      <c r="W62" s="23"/>
      <c r="X62" s="23">
        <f>ROUND(SUM(X55:X61),5)</f>
        <v>42135</v>
      </c>
      <c r="Y62" s="23"/>
      <c r="Z62" s="23">
        <f>ROUND(SUM(Z55:Z61),5)</f>
        <v>45735</v>
      </c>
      <c r="AA62" s="23"/>
      <c r="AB62" s="23">
        <f>ROUND(SUM(AB55:AB61),5)</f>
        <v>26351</v>
      </c>
      <c r="AC62" s="23"/>
      <c r="AD62" s="23">
        <f>ROUND(SUM(AD55:AD61),5)</f>
        <v>26351</v>
      </c>
      <c r="AE62" s="23"/>
      <c r="AF62" s="23">
        <f>SUM(H62:AD62)</f>
        <v>488452</v>
      </c>
      <c r="AH62" s="25"/>
      <c r="AJ62" s="25"/>
    </row>
    <row r="63" spans="1:36" x14ac:dyDescent="0.3">
      <c r="A63" s="18"/>
      <c r="B63" s="18"/>
      <c r="C63" s="18"/>
      <c r="D63" s="18"/>
      <c r="E63" s="18" t="s">
        <v>68</v>
      </c>
      <c r="F63" s="18"/>
      <c r="G63" s="19" t="s">
        <v>62</v>
      </c>
      <c r="H63" s="23">
        <v>1475</v>
      </c>
      <c r="I63" s="23"/>
      <c r="J63" s="23">
        <v>0</v>
      </c>
      <c r="K63" s="23"/>
      <c r="L63" s="23">
        <v>11500</v>
      </c>
      <c r="M63" s="23"/>
      <c r="N63" s="23">
        <v>1475</v>
      </c>
      <c r="O63" s="23"/>
      <c r="P63" s="23">
        <v>0</v>
      </c>
      <c r="Q63" s="23"/>
      <c r="R63" s="23">
        <v>0</v>
      </c>
      <c r="S63" s="24"/>
      <c r="T63" s="23">
        <v>1475</v>
      </c>
      <c r="U63" s="23"/>
      <c r="V63" s="23">
        <v>0</v>
      </c>
      <c r="W63" s="23"/>
      <c r="X63" s="23">
        <v>0</v>
      </c>
      <c r="Y63" s="23"/>
      <c r="Z63" s="23">
        <v>1475</v>
      </c>
      <c r="AA63" s="23"/>
      <c r="AB63" s="23">
        <v>0</v>
      </c>
      <c r="AC63" s="23"/>
      <c r="AD63" s="23">
        <v>0</v>
      </c>
      <c r="AE63" s="23"/>
      <c r="AF63" s="23">
        <f t="shared" si="0"/>
        <v>17400</v>
      </c>
      <c r="AH63" s="25"/>
      <c r="AJ63" s="25"/>
    </row>
    <row r="64" spans="1:36" x14ac:dyDescent="0.3">
      <c r="A64" s="18"/>
      <c r="B64" s="18"/>
      <c r="C64" s="18"/>
      <c r="D64" s="18"/>
      <c r="E64" s="18" t="s">
        <v>69</v>
      </c>
      <c r="F64" s="18"/>
      <c r="G64" s="19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>
        <f t="shared" si="0"/>
        <v>0</v>
      </c>
      <c r="AH64" s="25"/>
      <c r="AJ64" s="25"/>
    </row>
    <row r="65" spans="1:36" x14ac:dyDescent="0.3">
      <c r="A65" s="18"/>
      <c r="B65" s="18"/>
      <c r="C65" s="18"/>
      <c r="D65" s="18"/>
      <c r="E65" s="18"/>
      <c r="F65" s="18" t="s">
        <v>70</v>
      </c>
      <c r="G65" s="19" t="s">
        <v>54</v>
      </c>
      <c r="H65" s="23">
        <v>2000</v>
      </c>
      <c r="I65" s="23"/>
      <c r="J65" s="23">
        <v>2000</v>
      </c>
      <c r="K65" s="23"/>
      <c r="L65" s="23">
        <v>2000</v>
      </c>
      <c r="M65" s="23"/>
      <c r="N65" s="23">
        <v>2000</v>
      </c>
      <c r="O65" s="23"/>
      <c r="P65" s="23">
        <v>2000</v>
      </c>
      <c r="Q65" s="23"/>
      <c r="R65" s="23">
        <v>2000</v>
      </c>
      <c r="S65" s="24"/>
      <c r="T65" s="23">
        <v>2000</v>
      </c>
      <c r="U65" s="23"/>
      <c r="V65" s="23">
        <v>2000</v>
      </c>
      <c r="W65" s="23"/>
      <c r="X65" s="23">
        <v>2000</v>
      </c>
      <c r="Y65" s="23"/>
      <c r="Z65" s="23">
        <v>2000</v>
      </c>
      <c r="AA65" s="23"/>
      <c r="AB65" s="23">
        <v>2000</v>
      </c>
      <c r="AC65" s="23"/>
      <c r="AD65" s="23">
        <v>2000</v>
      </c>
      <c r="AE65" s="23"/>
      <c r="AF65" s="23">
        <f t="shared" si="0"/>
        <v>24000</v>
      </c>
      <c r="AH65" s="25"/>
      <c r="AJ65" s="25"/>
    </row>
    <row r="66" spans="1:36" x14ac:dyDescent="0.3">
      <c r="A66" s="23">
        <v>0</v>
      </c>
      <c r="B66" s="18"/>
      <c r="C66" s="18"/>
      <c r="D66" s="18"/>
      <c r="E66" s="18"/>
      <c r="F66" s="18" t="s">
        <v>71</v>
      </c>
      <c r="G66" s="19" t="s">
        <v>62</v>
      </c>
      <c r="H66" s="23">
        <v>650</v>
      </c>
      <c r="I66" s="23"/>
      <c r="J66" s="23">
        <v>650</v>
      </c>
      <c r="K66" s="23"/>
      <c r="L66" s="23">
        <v>650</v>
      </c>
      <c r="M66" s="23"/>
      <c r="N66" s="23">
        <v>650</v>
      </c>
      <c r="O66" s="23"/>
      <c r="P66" s="23">
        <v>650</v>
      </c>
      <c r="Q66" s="23"/>
      <c r="R66" s="23">
        <v>650</v>
      </c>
      <c r="S66" s="24"/>
      <c r="T66" s="23">
        <v>650</v>
      </c>
      <c r="U66" s="23"/>
      <c r="V66" s="23">
        <v>650</v>
      </c>
      <c r="W66" s="23"/>
      <c r="X66" s="23">
        <v>650</v>
      </c>
      <c r="Y66" s="23"/>
      <c r="Z66" s="23">
        <v>650</v>
      </c>
      <c r="AA66" s="23"/>
      <c r="AB66" s="23">
        <v>650</v>
      </c>
      <c r="AC66" s="23"/>
      <c r="AD66" s="23">
        <v>650</v>
      </c>
      <c r="AE66" s="23"/>
      <c r="AF66" s="23">
        <f>SUM(H66:AD66)</f>
        <v>7800</v>
      </c>
      <c r="AH66" s="25"/>
      <c r="AJ66" s="25"/>
    </row>
    <row r="67" spans="1:36" x14ac:dyDescent="0.3">
      <c r="A67" s="18"/>
      <c r="B67" s="18"/>
      <c r="C67" s="18"/>
      <c r="D67" s="18"/>
      <c r="E67" s="18"/>
      <c r="F67" s="18" t="s">
        <v>72</v>
      </c>
      <c r="G67" s="19" t="s">
        <v>62</v>
      </c>
      <c r="H67" s="23">
        <v>4000</v>
      </c>
      <c r="I67" s="23"/>
      <c r="J67" s="23">
        <v>4000</v>
      </c>
      <c r="K67" s="23"/>
      <c r="L67" s="23">
        <v>4000</v>
      </c>
      <c r="M67" s="23"/>
      <c r="N67" s="23">
        <v>4000</v>
      </c>
      <c r="O67" s="23"/>
      <c r="P67" s="23">
        <v>4000</v>
      </c>
      <c r="Q67" s="23"/>
      <c r="R67" s="23">
        <v>4000</v>
      </c>
      <c r="S67" s="24"/>
      <c r="T67" s="23">
        <v>4000</v>
      </c>
      <c r="U67" s="23"/>
      <c r="V67" s="23">
        <v>4000</v>
      </c>
      <c r="W67" s="23"/>
      <c r="X67" s="23">
        <v>4000</v>
      </c>
      <c r="Y67" s="23"/>
      <c r="Z67" s="23">
        <v>4000</v>
      </c>
      <c r="AA67" s="23"/>
      <c r="AB67" s="23">
        <v>4000</v>
      </c>
      <c r="AC67" s="23"/>
      <c r="AD67" s="23">
        <v>4000</v>
      </c>
      <c r="AE67" s="23"/>
      <c r="AF67" s="23">
        <f t="shared" si="0"/>
        <v>48000</v>
      </c>
      <c r="AH67" s="25"/>
      <c r="AJ67" s="25"/>
    </row>
    <row r="68" spans="1:36" x14ac:dyDescent="0.3">
      <c r="A68" s="18"/>
      <c r="B68" s="18"/>
      <c r="C68" s="18"/>
      <c r="D68" s="18"/>
      <c r="E68" s="18"/>
      <c r="F68" s="18" t="s">
        <v>73</v>
      </c>
      <c r="G68" s="19" t="s">
        <v>62</v>
      </c>
      <c r="H68" s="23">
        <v>1600</v>
      </c>
      <c r="I68" s="23"/>
      <c r="J68" s="23">
        <v>1600</v>
      </c>
      <c r="K68" s="23"/>
      <c r="L68" s="23">
        <v>1600</v>
      </c>
      <c r="M68" s="23"/>
      <c r="N68" s="23">
        <v>1600</v>
      </c>
      <c r="O68" s="23"/>
      <c r="P68" s="23">
        <v>1600</v>
      </c>
      <c r="Q68" s="23"/>
      <c r="R68" s="23">
        <v>1600</v>
      </c>
      <c r="S68" s="24"/>
      <c r="T68" s="23">
        <v>2600</v>
      </c>
      <c r="U68" s="23"/>
      <c r="V68" s="23">
        <v>1600</v>
      </c>
      <c r="W68" s="23"/>
      <c r="X68" s="23">
        <v>1600</v>
      </c>
      <c r="Y68" s="23"/>
      <c r="Z68" s="23">
        <v>1600</v>
      </c>
      <c r="AA68" s="23"/>
      <c r="AB68" s="23">
        <v>1600</v>
      </c>
      <c r="AC68" s="23"/>
      <c r="AD68" s="23">
        <v>1600</v>
      </c>
      <c r="AE68" s="23"/>
      <c r="AF68" s="23">
        <f t="shared" si="0"/>
        <v>20200</v>
      </c>
      <c r="AH68" s="25"/>
      <c r="AJ68" s="25"/>
    </row>
    <row r="69" spans="1:36" x14ac:dyDescent="0.3">
      <c r="A69" s="18"/>
      <c r="B69" s="18"/>
      <c r="C69" s="18"/>
      <c r="D69" s="18"/>
      <c r="E69" s="18"/>
      <c r="F69" s="18" t="s">
        <v>74</v>
      </c>
      <c r="G69" s="19" t="s">
        <v>62</v>
      </c>
      <c r="H69" s="23">
        <v>2500</v>
      </c>
      <c r="I69" s="23"/>
      <c r="J69" s="23">
        <v>2500</v>
      </c>
      <c r="K69" s="23"/>
      <c r="L69" s="23">
        <v>2500</v>
      </c>
      <c r="M69" s="23"/>
      <c r="N69" s="23">
        <v>2500</v>
      </c>
      <c r="O69" s="23"/>
      <c r="P69" s="23">
        <v>2500</v>
      </c>
      <c r="Q69" s="23"/>
      <c r="R69" s="23">
        <v>2500</v>
      </c>
      <c r="S69" s="24"/>
      <c r="T69" s="23">
        <v>2500</v>
      </c>
      <c r="U69" s="23"/>
      <c r="V69" s="23">
        <v>2500</v>
      </c>
      <c r="W69" s="23"/>
      <c r="X69" s="23">
        <v>2500</v>
      </c>
      <c r="Y69" s="23"/>
      <c r="Z69" s="23">
        <v>2500</v>
      </c>
      <c r="AA69" s="23"/>
      <c r="AB69" s="23">
        <v>2500</v>
      </c>
      <c r="AC69" s="23"/>
      <c r="AD69" s="23">
        <v>2500</v>
      </c>
      <c r="AE69" s="23"/>
      <c r="AF69" s="23">
        <f t="shared" si="0"/>
        <v>30000</v>
      </c>
      <c r="AH69" s="25"/>
      <c r="AJ69" s="25"/>
    </row>
    <row r="70" spans="1:36" x14ac:dyDescent="0.3">
      <c r="A70" s="18"/>
      <c r="B70" s="18"/>
      <c r="C70" s="18"/>
      <c r="D70" s="18"/>
      <c r="E70" s="18"/>
      <c r="F70" s="18" t="s">
        <v>75</v>
      </c>
      <c r="G70" s="19" t="s">
        <v>62</v>
      </c>
      <c r="H70" s="23">
        <v>200</v>
      </c>
      <c r="I70" s="23"/>
      <c r="J70" s="23">
        <v>200</v>
      </c>
      <c r="K70" s="23"/>
      <c r="L70" s="23">
        <v>200</v>
      </c>
      <c r="M70" s="23"/>
      <c r="N70" s="23">
        <v>200</v>
      </c>
      <c r="O70" s="23"/>
      <c r="P70" s="23">
        <v>200</v>
      </c>
      <c r="Q70" s="23"/>
      <c r="R70" s="23">
        <v>200</v>
      </c>
      <c r="S70" s="24"/>
      <c r="T70" s="23">
        <v>200</v>
      </c>
      <c r="U70" s="23"/>
      <c r="V70" s="23">
        <v>200</v>
      </c>
      <c r="W70" s="23"/>
      <c r="X70" s="23">
        <v>200</v>
      </c>
      <c r="Y70" s="23"/>
      <c r="Z70" s="23">
        <v>200</v>
      </c>
      <c r="AA70" s="23"/>
      <c r="AB70" s="23">
        <v>200</v>
      </c>
      <c r="AC70" s="23"/>
      <c r="AD70" s="23">
        <v>200</v>
      </c>
      <c r="AE70" s="23"/>
      <c r="AF70" s="23">
        <f t="shared" si="0"/>
        <v>2400</v>
      </c>
      <c r="AH70" s="25"/>
      <c r="AJ70" s="25"/>
    </row>
    <row r="71" spans="1:36" x14ac:dyDescent="0.3">
      <c r="A71" s="18"/>
      <c r="B71" s="18"/>
      <c r="C71" s="18"/>
      <c r="D71" s="18"/>
      <c r="E71" s="18"/>
      <c r="F71" s="18" t="s">
        <v>76</v>
      </c>
      <c r="G71" s="19" t="s">
        <v>62</v>
      </c>
      <c r="H71" s="23">
        <v>0</v>
      </c>
      <c r="I71" s="23"/>
      <c r="J71" s="23">
        <v>0</v>
      </c>
      <c r="K71" s="23"/>
      <c r="L71" s="23">
        <v>0</v>
      </c>
      <c r="M71" s="23"/>
      <c r="N71" s="23">
        <v>0</v>
      </c>
      <c r="O71" s="23"/>
      <c r="P71" s="23">
        <v>0</v>
      </c>
      <c r="Q71" s="23"/>
      <c r="R71" s="23">
        <v>0</v>
      </c>
      <c r="S71" s="24"/>
      <c r="T71" s="23">
        <v>0</v>
      </c>
      <c r="U71" s="23"/>
      <c r="V71" s="23">
        <v>0</v>
      </c>
      <c r="W71" s="23"/>
      <c r="X71" s="23">
        <v>0</v>
      </c>
      <c r="Y71" s="23"/>
      <c r="Z71" s="23">
        <v>0</v>
      </c>
      <c r="AA71" s="23"/>
      <c r="AB71" s="23">
        <v>0</v>
      </c>
      <c r="AC71" s="23"/>
      <c r="AD71" s="23">
        <v>0</v>
      </c>
      <c r="AE71" s="23"/>
      <c r="AF71" s="23">
        <f t="shared" si="0"/>
        <v>0</v>
      </c>
      <c r="AH71" s="25"/>
      <c r="AJ71" s="25"/>
    </row>
    <row r="72" spans="1:36" x14ac:dyDescent="0.3">
      <c r="A72" s="18"/>
      <c r="B72" s="18"/>
      <c r="C72" s="18"/>
      <c r="D72" s="18"/>
      <c r="E72" s="18"/>
      <c r="F72" s="18" t="s">
        <v>77</v>
      </c>
      <c r="G72" s="19" t="s">
        <v>62</v>
      </c>
      <c r="H72" s="23">
        <v>19880</v>
      </c>
      <c r="I72" s="23"/>
      <c r="J72" s="23">
        <v>19880</v>
      </c>
      <c r="K72" s="23"/>
      <c r="L72" s="23">
        <v>29820</v>
      </c>
      <c r="M72" s="23"/>
      <c r="N72" s="23">
        <v>19880</v>
      </c>
      <c r="O72" s="23"/>
      <c r="P72" s="23">
        <v>19880</v>
      </c>
      <c r="Q72" s="23"/>
      <c r="R72" s="23">
        <v>19880</v>
      </c>
      <c r="S72" s="24"/>
      <c r="T72" s="23">
        <v>19880</v>
      </c>
      <c r="U72" s="23"/>
      <c r="V72" s="23">
        <v>19880</v>
      </c>
      <c r="W72" s="23"/>
      <c r="X72" s="23">
        <v>29820</v>
      </c>
      <c r="Y72" s="23"/>
      <c r="Z72" s="23">
        <v>19880</v>
      </c>
      <c r="AA72" s="23"/>
      <c r="AB72" s="23">
        <v>19880</v>
      </c>
      <c r="AC72" s="23"/>
      <c r="AD72" s="23">
        <v>19880</v>
      </c>
      <c r="AE72" s="23"/>
      <c r="AF72" s="23">
        <f t="shared" ref="AF72:AF132" si="1">SUM(H72:AD72)</f>
        <v>258440</v>
      </c>
      <c r="AH72" s="25"/>
      <c r="AJ72" s="25"/>
    </row>
    <row r="73" spans="1:36" x14ac:dyDescent="0.3">
      <c r="A73" s="18"/>
      <c r="B73" s="18"/>
      <c r="C73" s="18"/>
      <c r="D73" s="18"/>
      <c r="E73" s="18"/>
      <c r="F73" s="18" t="s">
        <v>78</v>
      </c>
      <c r="G73" s="19" t="s">
        <v>62</v>
      </c>
      <c r="H73" s="23">
        <v>3000</v>
      </c>
      <c r="I73" s="23"/>
      <c r="J73" s="23">
        <v>3000</v>
      </c>
      <c r="K73" s="23"/>
      <c r="L73" s="23">
        <v>3000</v>
      </c>
      <c r="M73" s="23"/>
      <c r="N73" s="23">
        <v>3000</v>
      </c>
      <c r="O73" s="23"/>
      <c r="P73" s="23">
        <v>3000</v>
      </c>
      <c r="Q73" s="23"/>
      <c r="R73" s="23">
        <v>3000</v>
      </c>
      <c r="S73" s="24"/>
      <c r="T73" s="23">
        <v>3000</v>
      </c>
      <c r="U73" s="23"/>
      <c r="V73" s="23">
        <v>3000</v>
      </c>
      <c r="W73" s="23"/>
      <c r="X73" s="23">
        <v>3000</v>
      </c>
      <c r="Y73" s="23"/>
      <c r="Z73" s="23">
        <v>3000</v>
      </c>
      <c r="AA73" s="23"/>
      <c r="AB73" s="23">
        <v>3000</v>
      </c>
      <c r="AC73" s="23"/>
      <c r="AD73" s="23">
        <v>3000</v>
      </c>
      <c r="AE73" s="23"/>
      <c r="AF73" s="23">
        <f t="shared" si="1"/>
        <v>36000</v>
      </c>
      <c r="AH73" s="25"/>
      <c r="AJ73" s="25"/>
    </row>
    <row r="74" spans="1:36" ht="19.5" thickBot="1" x14ac:dyDescent="0.35">
      <c r="A74" s="18"/>
      <c r="B74" s="18"/>
      <c r="C74" s="18"/>
      <c r="D74" s="18"/>
      <c r="E74" s="18"/>
      <c r="F74" s="18" t="s">
        <v>79</v>
      </c>
      <c r="G74" s="19" t="s">
        <v>62</v>
      </c>
      <c r="H74" s="26">
        <v>250</v>
      </c>
      <c r="I74" s="23"/>
      <c r="J74" s="26">
        <v>250</v>
      </c>
      <c r="K74" s="23"/>
      <c r="L74" s="26">
        <v>250</v>
      </c>
      <c r="M74" s="23"/>
      <c r="N74" s="26">
        <v>250</v>
      </c>
      <c r="O74" s="23"/>
      <c r="P74" s="26">
        <v>250</v>
      </c>
      <c r="Q74" s="23"/>
      <c r="R74" s="26">
        <v>250</v>
      </c>
      <c r="S74" s="24"/>
      <c r="T74" s="26">
        <v>250</v>
      </c>
      <c r="U74" s="23"/>
      <c r="V74" s="26">
        <v>250</v>
      </c>
      <c r="W74" s="23"/>
      <c r="X74" s="26">
        <v>250</v>
      </c>
      <c r="Y74" s="23"/>
      <c r="Z74" s="26">
        <v>250</v>
      </c>
      <c r="AA74" s="23"/>
      <c r="AB74" s="26">
        <v>250</v>
      </c>
      <c r="AC74" s="23"/>
      <c r="AD74" s="26">
        <v>250</v>
      </c>
      <c r="AE74" s="23"/>
      <c r="AF74" s="26">
        <f t="shared" si="1"/>
        <v>3000</v>
      </c>
      <c r="AH74" s="25"/>
      <c r="AJ74" s="25"/>
    </row>
    <row r="75" spans="1:36" x14ac:dyDescent="0.3">
      <c r="A75" s="18"/>
      <c r="B75" s="18"/>
      <c r="C75" s="18"/>
      <c r="D75" s="18"/>
      <c r="E75" s="18" t="s">
        <v>80</v>
      </c>
      <c r="F75" s="18"/>
      <c r="G75" s="19"/>
      <c r="H75" s="23">
        <f>ROUND(SUM(H64:H74),5)</f>
        <v>34080</v>
      </c>
      <c r="I75" s="23"/>
      <c r="J75" s="23">
        <f>ROUND(SUM(J64:J74),5)</f>
        <v>34080</v>
      </c>
      <c r="K75" s="23"/>
      <c r="L75" s="23">
        <f>ROUND(SUM(L64:L74),5)</f>
        <v>44020</v>
      </c>
      <c r="M75" s="23"/>
      <c r="N75" s="23">
        <f>ROUND(SUM(N64:N74),5)</f>
        <v>34080</v>
      </c>
      <c r="O75" s="23"/>
      <c r="P75" s="23">
        <f>ROUND(SUM(P64:P74),5)</f>
        <v>34080</v>
      </c>
      <c r="Q75" s="23"/>
      <c r="R75" s="23">
        <f>ROUND(SUM(R64:R74),5)</f>
        <v>34080</v>
      </c>
      <c r="S75" s="24"/>
      <c r="T75" s="23">
        <f>ROUND(SUM(T64:T74),5)</f>
        <v>35080</v>
      </c>
      <c r="U75" s="23"/>
      <c r="V75" s="23">
        <f>ROUND(SUM(V64:V74),5)</f>
        <v>34080</v>
      </c>
      <c r="W75" s="23"/>
      <c r="X75" s="23">
        <f>ROUND(SUM(X64:X74),5)</f>
        <v>44020</v>
      </c>
      <c r="Y75" s="23"/>
      <c r="Z75" s="23">
        <f>ROUND(SUM(Z64:Z74),5)</f>
        <v>34080</v>
      </c>
      <c r="AA75" s="23"/>
      <c r="AB75" s="23">
        <f>ROUND(SUM(AB64:AB74),5)</f>
        <v>34080</v>
      </c>
      <c r="AC75" s="23"/>
      <c r="AD75" s="23">
        <f>ROUND(SUM(AD64:AD74),5)</f>
        <v>34080</v>
      </c>
      <c r="AE75" s="23"/>
      <c r="AF75" s="23">
        <f t="shared" si="1"/>
        <v>429840</v>
      </c>
      <c r="AH75" s="25"/>
      <c r="AJ75" s="25"/>
    </row>
    <row r="76" spans="1:36" x14ac:dyDescent="0.3">
      <c r="A76" s="18"/>
      <c r="B76" s="18"/>
      <c r="C76" s="18"/>
      <c r="D76" s="18"/>
      <c r="E76" s="18" t="s">
        <v>81</v>
      </c>
      <c r="F76" s="18"/>
      <c r="G76" s="19" t="s">
        <v>62</v>
      </c>
      <c r="H76" s="23">
        <v>600</v>
      </c>
      <c r="I76" s="23"/>
      <c r="J76" s="23">
        <v>600</v>
      </c>
      <c r="K76" s="23"/>
      <c r="L76" s="23">
        <v>600</v>
      </c>
      <c r="M76" s="23"/>
      <c r="N76" s="23">
        <v>600</v>
      </c>
      <c r="O76" s="23"/>
      <c r="P76" s="23">
        <v>600</v>
      </c>
      <c r="Q76" s="23"/>
      <c r="R76" s="23">
        <v>600</v>
      </c>
      <c r="S76" s="24"/>
      <c r="T76" s="23">
        <v>600</v>
      </c>
      <c r="U76" s="23"/>
      <c r="V76" s="23">
        <v>600</v>
      </c>
      <c r="W76" s="23"/>
      <c r="X76" s="23">
        <v>600</v>
      </c>
      <c r="Y76" s="23"/>
      <c r="Z76" s="23">
        <v>600</v>
      </c>
      <c r="AA76" s="23"/>
      <c r="AB76" s="23">
        <v>600</v>
      </c>
      <c r="AC76" s="23"/>
      <c r="AD76" s="23">
        <v>600</v>
      </c>
      <c r="AE76" s="23"/>
      <c r="AF76" s="23">
        <f t="shared" si="1"/>
        <v>7200</v>
      </c>
      <c r="AH76" s="25"/>
      <c r="AJ76" s="25"/>
    </row>
    <row r="77" spans="1:36" x14ac:dyDescent="0.3">
      <c r="A77" s="18"/>
      <c r="B77" s="18"/>
      <c r="C77" s="18"/>
      <c r="D77" s="18"/>
      <c r="E77" s="18" t="s">
        <v>82</v>
      </c>
      <c r="F77" s="18"/>
      <c r="G77" s="19" t="s">
        <v>62</v>
      </c>
      <c r="H77" s="23">
        <v>200</v>
      </c>
      <c r="I77" s="23"/>
      <c r="J77" s="23">
        <v>200</v>
      </c>
      <c r="K77" s="23"/>
      <c r="L77" s="23">
        <v>200</v>
      </c>
      <c r="M77" s="23"/>
      <c r="N77" s="23">
        <v>200</v>
      </c>
      <c r="O77" s="23"/>
      <c r="P77" s="23">
        <v>200</v>
      </c>
      <c r="Q77" s="23"/>
      <c r="R77" s="23">
        <v>200</v>
      </c>
      <c r="S77" s="24"/>
      <c r="T77" s="23">
        <v>200</v>
      </c>
      <c r="U77" s="23"/>
      <c r="V77" s="23">
        <v>200</v>
      </c>
      <c r="W77" s="23"/>
      <c r="X77" s="23">
        <v>200</v>
      </c>
      <c r="Y77" s="23"/>
      <c r="Z77" s="23">
        <v>200</v>
      </c>
      <c r="AA77" s="23"/>
      <c r="AB77" s="23">
        <v>200</v>
      </c>
      <c r="AC77" s="23"/>
      <c r="AD77" s="23">
        <v>200</v>
      </c>
      <c r="AE77" s="23"/>
      <c r="AF77" s="23">
        <f t="shared" si="1"/>
        <v>2400</v>
      </c>
      <c r="AH77" s="25"/>
      <c r="AJ77" s="25"/>
    </row>
    <row r="78" spans="1:36" x14ac:dyDescent="0.3">
      <c r="A78" s="18"/>
      <c r="B78" s="18"/>
      <c r="C78" s="18"/>
      <c r="D78" s="18"/>
      <c r="E78" s="18" t="s">
        <v>83</v>
      </c>
      <c r="F78" s="18"/>
      <c r="G78" s="19" t="s">
        <v>62</v>
      </c>
      <c r="H78" s="23">
        <v>150</v>
      </c>
      <c r="I78" s="23"/>
      <c r="J78" s="23">
        <v>150</v>
      </c>
      <c r="K78" s="23"/>
      <c r="L78" s="23">
        <v>150</v>
      </c>
      <c r="M78" s="23">
        <v>0</v>
      </c>
      <c r="N78" s="23">
        <v>150</v>
      </c>
      <c r="O78" s="23"/>
      <c r="P78" s="23">
        <v>150</v>
      </c>
      <c r="Q78" s="23"/>
      <c r="R78" s="23">
        <v>150</v>
      </c>
      <c r="S78" s="24"/>
      <c r="T78" s="23">
        <v>150</v>
      </c>
      <c r="U78" s="23"/>
      <c r="V78" s="23">
        <v>150</v>
      </c>
      <c r="W78" s="23"/>
      <c r="X78" s="23">
        <v>150</v>
      </c>
      <c r="Y78" s="23"/>
      <c r="Z78" s="23">
        <v>150</v>
      </c>
      <c r="AA78" s="23"/>
      <c r="AB78" s="23">
        <v>150</v>
      </c>
      <c r="AC78" s="23"/>
      <c r="AD78" s="23">
        <v>150</v>
      </c>
      <c r="AE78" s="23"/>
      <c r="AF78" s="23">
        <f t="shared" si="1"/>
        <v>1800</v>
      </c>
      <c r="AH78" s="25"/>
      <c r="AJ78" s="25"/>
    </row>
    <row r="79" spans="1:36" x14ac:dyDescent="0.3">
      <c r="A79" s="18"/>
      <c r="B79" s="18"/>
      <c r="C79" s="18"/>
      <c r="D79" s="18"/>
      <c r="E79" s="18" t="s">
        <v>84</v>
      </c>
      <c r="F79" s="18"/>
      <c r="G79" s="19" t="s">
        <v>62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4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 t="s">
        <v>13</v>
      </c>
      <c r="AH79" s="25"/>
      <c r="AJ79" s="25"/>
    </row>
    <row r="80" spans="1:36" x14ac:dyDescent="0.3">
      <c r="A80" s="18"/>
      <c r="B80" s="18"/>
      <c r="C80" s="18"/>
      <c r="D80" s="18"/>
      <c r="E80" s="18"/>
      <c r="F80" s="18" t="s">
        <v>85</v>
      </c>
      <c r="G80" s="19" t="s">
        <v>62</v>
      </c>
      <c r="H80" s="23">
        <v>200</v>
      </c>
      <c r="I80" s="23"/>
      <c r="J80" s="23">
        <v>200</v>
      </c>
      <c r="K80" s="23"/>
      <c r="L80" s="23">
        <v>200</v>
      </c>
      <c r="M80" s="23"/>
      <c r="N80" s="23">
        <v>200</v>
      </c>
      <c r="O80" s="23"/>
      <c r="P80" s="23">
        <v>200</v>
      </c>
      <c r="Q80" s="23"/>
      <c r="R80" s="23">
        <v>200</v>
      </c>
      <c r="S80" s="24"/>
      <c r="T80" s="23">
        <v>200</v>
      </c>
      <c r="U80" s="23"/>
      <c r="V80" s="23">
        <v>200</v>
      </c>
      <c r="W80" s="23"/>
      <c r="X80" s="23">
        <v>200</v>
      </c>
      <c r="Y80" s="23"/>
      <c r="Z80" s="23">
        <v>200</v>
      </c>
      <c r="AA80" s="23"/>
      <c r="AB80" s="23">
        <v>200</v>
      </c>
      <c r="AC80" s="23"/>
      <c r="AD80" s="23">
        <v>200</v>
      </c>
      <c r="AE80" s="23"/>
      <c r="AF80" s="23">
        <f t="shared" si="1"/>
        <v>2400</v>
      </c>
      <c r="AH80" s="25"/>
      <c r="AJ80" s="25"/>
    </row>
    <row r="81" spans="1:36" x14ac:dyDescent="0.3">
      <c r="A81" s="18"/>
      <c r="B81" s="18"/>
      <c r="C81" s="18"/>
      <c r="D81" s="18"/>
      <c r="E81" s="18"/>
      <c r="F81" s="18" t="s">
        <v>86</v>
      </c>
      <c r="G81" s="19" t="s">
        <v>62</v>
      </c>
      <c r="H81" s="23">
        <v>50</v>
      </c>
      <c r="I81" s="23"/>
      <c r="J81" s="23">
        <v>50</v>
      </c>
      <c r="K81" s="23"/>
      <c r="L81" s="23">
        <v>50</v>
      </c>
      <c r="M81" s="23"/>
      <c r="N81" s="23">
        <v>50</v>
      </c>
      <c r="O81" s="23"/>
      <c r="P81" s="23">
        <v>50</v>
      </c>
      <c r="Q81" s="23"/>
      <c r="R81" s="23">
        <v>50</v>
      </c>
      <c r="S81" s="24"/>
      <c r="T81" s="23">
        <v>50</v>
      </c>
      <c r="U81" s="23"/>
      <c r="V81" s="23">
        <v>50</v>
      </c>
      <c r="W81" s="23"/>
      <c r="X81" s="23">
        <v>50</v>
      </c>
      <c r="Y81" s="23"/>
      <c r="Z81" s="23">
        <v>50</v>
      </c>
      <c r="AA81" s="23"/>
      <c r="AB81" s="23">
        <v>50</v>
      </c>
      <c r="AC81" s="23"/>
      <c r="AD81" s="23">
        <v>50</v>
      </c>
      <c r="AE81" s="23"/>
      <c r="AF81" s="23">
        <f t="shared" si="1"/>
        <v>600</v>
      </c>
      <c r="AH81" s="25"/>
      <c r="AJ81" s="25"/>
    </row>
    <row r="82" spans="1:36" ht="19.5" thickBot="1" x14ac:dyDescent="0.35">
      <c r="A82" s="18"/>
      <c r="B82" s="18"/>
      <c r="C82" s="18"/>
      <c r="D82" s="18"/>
      <c r="E82" s="18"/>
      <c r="F82" s="18" t="s">
        <v>87</v>
      </c>
      <c r="G82" s="19" t="s">
        <v>62</v>
      </c>
      <c r="H82" s="26">
        <v>0</v>
      </c>
      <c r="I82" s="23"/>
      <c r="J82" s="26">
        <v>0</v>
      </c>
      <c r="K82" s="23"/>
      <c r="L82" s="26">
        <v>0</v>
      </c>
      <c r="M82" s="23"/>
      <c r="N82" s="26">
        <v>0</v>
      </c>
      <c r="O82" s="23"/>
      <c r="P82" s="26">
        <v>0</v>
      </c>
      <c r="Q82" s="23"/>
      <c r="R82" s="26">
        <v>0</v>
      </c>
      <c r="S82" s="24"/>
      <c r="T82" s="26">
        <v>0</v>
      </c>
      <c r="U82" s="23"/>
      <c r="V82" s="26">
        <v>0</v>
      </c>
      <c r="W82" s="23"/>
      <c r="X82" s="26">
        <v>0</v>
      </c>
      <c r="Y82" s="23"/>
      <c r="Z82" s="26">
        <v>100</v>
      </c>
      <c r="AA82" s="23"/>
      <c r="AB82" s="26">
        <v>0</v>
      </c>
      <c r="AC82" s="23"/>
      <c r="AD82" s="26">
        <v>0</v>
      </c>
      <c r="AE82" s="23"/>
      <c r="AF82" s="26">
        <f t="shared" si="1"/>
        <v>100</v>
      </c>
      <c r="AH82" s="25"/>
      <c r="AJ82" s="25"/>
    </row>
    <row r="83" spans="1:36" x14ac:dyDescent="0.3">
      <c r="A83" s="18"/>
      <c r="B83" s="18"/>
      <c r="C83" s="18"/>
      <c r="D83" s="18"/>
      <c r="E83" s="18" t="s">
        <v>88</v>
      </c>
      <c r="F83" s="18"/>
      <c r="G83" s="19"/>
      <c r="H83" s="23">
        <f>ROUND(SUM(H79:H82),5)</f>
        <v>250</v>
      </c>
      <c r="I83" s="23"/>
      <c r="J83" s="23">
        <f>ROUND(SUM(J79:J82),5)</f>
        <v>250</v>
      </c>
      <c r="K83" s="23"/>
      <c r="L83" s="23">
        <f>ROUND(SUM(L79:L82),5)</f>
        <v>250</v>
      </c>
      <c r="M83" s="23"/>
      <c r="N83" s="23">
        <f>ROUND(SUM(N79:N82),5)</f>
        <v>250</v>
      </c>
      <c r="O83" s="23"/>
      <c r="P83" s="23">
        <f>ROUND(SUM(P79:P82),5)</f>
        <v>250</v>
      </c>
      <c r="Q83" s="23"/>
      <c r="R83" s="23">
        <f>ROUND(SUM(R79:R82),5)</f>
        <v>250</v>
      </c>
      <c r="S83" s="24"/>
      <c r="T83" s="23">
        <f>ROUND(SUM(T79:T82),5)</f>
        <v>250</v>
      </c>
      <c r="U83" s="23"/>
      <c r="V83" s="23">
        <f>ROUND(SUM(V79:V82),5)</f>
        <v>250</v>
      </c>
      <c r="W83" s="23"/>
      <c r="X83" s="23">
        <f>ROUND(SUM(X79:X82),5)</f>
        <v>250</v>
      </c>
      <c r="Y83" s="23"/>
      <c r="Z83" s="23">
        <f>ROUND(SUM(Z79:Z82),5)</f>
        <v>350</v>
      </c>
      <c r="AA83" s="23"/>
      <c r="AB83" s="23">
        <f>ROUND(SUM(AB79:AB82),5)</f>
        <v>250</v>
      </c>
      <c r="AC83" s="23"/>
      <c r="AD83" s="23">
        <f>ROUND(SUM(AD79:AD82),5)</f>
        <v>250</v>
      </c>
      <c r="AE83" s="23"/>
      <c r="AF83" s="23">
        <f t="shared" si="1"/>
        <v>3100</v>
      </c>
      <c r="AH83" s="25"/>
      <c r="AJ83" s="25"/>
    </row>
    <row r="84" spans="1:36" x14ac:dyDescent="0.3">
      <c r="A84" s="18"/>
      <c r="B84" s="18"/>
      <c r="C84" s="18"/>
      <c r="D84" s="18"/>
      <c r="E84" s="18" t="s">
        <v>89</v>
      </c>
      <c r="F84" s="18"/>
      <c r="G84" s="19" t="s">
        <v>62</v>
      </c>
      <c r="H84" s="23">
        <v>75</v>
      </c>
      <c r="I84" s="23"/>
      <c r="J84" s="23">
        <v>75</v>
      </c>
      <c r="K84" s="23"/>
      <c r="L84" s="23">
        <v>75</v>
      </c>
      <c r="M84" s="23"/>
      <c r="N84" s="23">
        <v>3000</v>
      </c>
      <c r="O84" s="23"/>
      <c r="P84" s="23">
        <v>75</v>
      </c>
      <c r="Q84" s="23"/>
      <c r="R84" s="23">
        <v>75</v>
      </c>
      <c r="S84" s="24"/>
      <c r="T84" s="23">
        <v>75</v>
      </c>
      <c r="U84" s="23"/>
      <c r="V84" s="23">
        <v>75</v>
      </c>
      <c r="W84" s="23"/>
      <c r="X84" s="23">
        <v>75</v>
      </c>
      <c r="Y84" s="23"/>
      <c r="Z84" s="23">
        <v>75</v>
      </c>
      <c r="AA84" s="23"/>
      <c r="AB84" s="23">
        <v>75</v>
      </c>
      <c r="AC84" s="23"/>
      <c r="AD84" s="23">
        <v>75</v>
      </c>
      <c r="AE84" s="23"/>
      <c r="AF84" s="23">
        <f t="shared" si="1"/>
        <v>3825</v>
      </c>
      <c r="AH84" s="25"/>
      <c r="AJ84" s="25"/>
    </row>
    <row r="85" spans="1:36" x14ac:dyDescent="0.3">
      <c r="A85" s="18"/>
      <c r="B85" s="18"/>
      <c r="C85" s="18"/>
      <c r="D85" s="18"/>
      <c r="E85" s="18" t="s">
        <v>90</v>
      </c>
      <c r="F85" s="18"/>
      <c r="G85" s="19" t="s">
        <v>62</v>
      </c>
      <c r="H85" s="23">
        <v>2500</v>
      </c>
      <c r="I85" s="23"/>
      <c r="J85" s="23">
        <v>2500</v>
      </c>
      <c r="K85" s="23"/>
      <c r="L85" s="23">
        <v>2500</v>
      </c>
      <c r="M85" s="23"/>
      <c r="N85" s="23">
        <v>2500</v>
      </c>
      <c r="O85" s="23"/>
      <c r="P85" s="23">
        <v>2500</v>
      </c>
      <c r="Q85" s="23"/>
      <c r="R85" s="23">
        <v>2500</v>
      </c>
      <c r="S85" s="24"/>
      <c r="T85" s="23">
        <v>2500</v>
      </c>
      <c r="U85" s="23"/>
      <c r="V85" s="23">
        <v>2500</v>
      </c>
      <c r="W85" s="23"/>
      <c r="X85" s="23">
        <v>2500</v>
      </c>
      <c r="Y85" s="23"/>
      <c r="Z85" s="23">
        <v>2500</v>
      </c>
      <c r="AA85" s="23"/>
      <c r="AB85" s="23">
        <v>2500</v>
      </c>
      <c r="AC85" s="23"/>
      <c r="AD85" s="23">
        <v>2500</v>
      </c>
      <c r="AE85" s="23"/>
      <c r="AF85" s="23">
        <f t="shared" si="1"/>
        <v>30000</v>
      </c>
      <c r="AH85" s="25"/>
      <c r="AJ85" s="25"/>
    </row>
    <row r="86" spans="1:36" x14ac:dyDescent="0.3">
      <c r="A86" s="18"/>
      <c r="B86" s="18"/>
      <c r="D86" s="18"/>
      <c r="E86" s="18" t="s">
        <v>91</v>
      </c>
      <c r="F86" s="18"/>
      <c r="G86" s="19" t="s">
        <v>62</v>
      </c>
      <c r="H86" s="23">
        <v>0</v>
      </c>
      <c r="I86" s="23"/>
      <c r="J86" s="23">
        <v>0</v>
      </c>
      <c r="K86" s="23"/>
      <c r="L86" s="23">
        <v>0</v>
      </c>
      <c r="M86" s="23"/>
      <c r="N86" s="23">
        <v>0</v>
      </c>
      <c r="O86" s="23"/>
      <c r="P86" s="23">
        <v>0</v>
      </c>
      <c r="Q86" s="23"/>
      <c r="R86" s="23">
        <v>0</v>
      </c>
      <c r="S86" s="24"/>
      <c r="T86" s="23">
        <v>0</v>
      </c>
      <c r="U86" s="23"/>
      <c r="V86" s="23">
        <v>0</v>
      </c>
      <c r="W86" s="23"/>
      <c r="X86" s="23">
        <v>0</v>
      </c>
      <c r="Y86" s="23"/>
      <c r="Z86" s="23">
        <v>0</v>
      </c>
      <c r="AA86" s="23"/>
      <c r="AB86" s="23">
        <v>0</v>
      </c>
      <c r="AC86" s="23"/>
      <c r="AD86" s="23">
        <v>0</v>
      </c>
      <c r="AE86" s="23"/>
      <c r="AF86" s="23">
        <f t="shared" si="1"/>
        <v>0</v>
      </c>
      <c r="AH86" s="25"/>
      <c r="AJ86" s="25"/>
    </row>
    <row r="87" spans="1:36" x14ac:dyDescent="0.3">
      <c r="A87" s="18"/>
      <c r="B87" s="18"/>
      <c r="C87" s="18"/>
      <c r="D87" s="18"/>
      <c r="E87" s="18" t="s">
        <v>92</v>
      </c>
      <c r="F87" s="18"/>
      <c r="G87" s="19" t="s">
        <v>62</v>
      </c>
      <c r="H87" s="23">
        <v>0</v>
      </c>
      <c r="I87" s="23"/>
      <c r="J87" s="23">
        <v>0</v>
      </c>
      <c r="K87" s="23"/>
      <c r="L87" s="23">
        <v>0</v>
      </c>
      <c r="M87" s="23"/>
      <c r="N87" s="23">
        <v>0</v>
      </c>
      <c r="O87" s="23"/>
      <c r="P87" s="23">
        <v>0</v>
      </c>
      <c r="Q87" s="23"/>
      <c r="R87" s="23">
        <v>0</v>
      </c>
      <c r="S87" s="24"/>
      <c r="T87" s="23">
        <v>0</v>
      </c>
      <c r="U87" s="23"/>
      <c r="V87" s="23">
        <v>0</v>
      </c>
      <c r="W87" s="23"/>
      <c r="X87" s="23">
        <v>0</v>
      </c>
      <c r="Y87" s="23"/>
      <c r="Z87" s="23">
        <v>0</v>
      </c>
      <c r="AA87" s="23"/>
      <c r="AB87" s="23">
        <v>0</v>
      </c>
      <c r="AC87" s="23"/>
      <c r="AD87" s="23">
        <v>0</v>
      </c>
      <c r="AE87" s="23"/>
      <c r="AF87" s="23">
        <f t="shared" si="1"/>
        <v>0</v>
      </c>
      <c r="AH87" s="25"/>
      <c r="AJ87" s="25"/>
    </row>
    <row r="88" spans="1:36" x14ac:dyDescent="0.3">
      <c r="A88" s="18"/>
      <c r="B88" s="18"/>
      <c r="C88" s="18"/>
      <c r="D88" s="18"/>
      <c r="E88" s="18" t="s">
        <v>93</v>
      </c>
      <c r="F88" s="18"/>
      <c r="G88" s="19" t="s">
        <v>94</v>
      </c>
      <c r="H88" s="23">
        <v>3300</v>
      </c>
      <c r="I88" s="23"/>
      <c r="J88" s="23">
        <v>3300</v>
      </c>
      <c r="K88" s="23"/>
      <c r="L88" s="23">
        <v>3300</v>
      </c>
      <c r="M88" s="23"/>
      <c r="N88" s="23">
        <v>3300</v>
      </c>
      <c r="O88" s="23"/>
      <c r="P88" s="23">
        <v>3300</v>
      </c>
      <c r="Q88" s="23"/>
      <c r="R88" s="23">
        <v>3300</v>
      </c>
      <c r="S88" s="24"/>
      <c r="T88" s="23">
        <v>3300</v>
      </c>
      <c r="U88" s="23"/>
      <c r="V88" s="23">
        <v>3300</v>
      </c>
      <c r="W88" s="23"/>
      <c r="X88" s="23">
        <v>3300</v>
      </c>
      <c r="Y88" s="23"/>
      <c r="Z88" s="23">
        <v>3300</v>
      </c>
      <c r="AA88" s="23"/>
      <c r="AB88" s="23">
        <v>3300</v>
      </c>
      <c r="AC88" s="23"/>
      <c r="AD88" s="23">
        <v>3300</v>
      </c>
      <c r="AE88" s="23"/>
      <c r="AF88" s="23">
        <f t="shared" si="1"/>
        <v>39600</v>
      </c>
      <c r="AH88" s="25"/>
      <c r="AJ88" s="25"/>
    </row>
    <row r="89" spans="1:36" x14ac:dyDescent="0.3">
      <c r="A89" s="18"/>
      <c r="B89" s="18"/>
      <c r="C89" s="18"/>
      <c r="D89" s="18"/>
      <c r="E89" s="18" t="s">
        <v>95</v>
      </c>
      <c r="F89" s="18"/>
      <c r="G89" s="19" t="s">
        <v>62</v>
      </c>
      <c r="H89" s="23">
        <v>2600</v>
      </c>
      <c r="I89" s="23"/>
      <c r="J89" s="23">
        <v>2600</v>
      </c>
      <c r="K89" s="23"/>
      <c r="L89" s="23">
        <v>2600</v>
      </c>
      <c r="M89" s="23"/>
      <c r="N89" s="23">
        <v>2600</v>
      </c>
      <c r="O89" s="23"/>
      <c r="P89" s="23">
        <v>2600</v>
      </c>
      <c r="Q89" s="23"/>
      <c r="R89" s="23">
        <v>2600</v>
      </c>
      <c r="S89" s="24"/>
      <c r="T89" s="23">
        <v>2600</v>
      </c>
      <c r="U89" s="23"/>
      <c r="V89" s="23">
        <v>2600</v>
      </c>
      <c r="W89" s="23"/>
      <c r="X89" s="23">
        <v>2600</v>
      </c>
      <c r="Y89" s="23"/>
      <c r="Z89" s="23">
        <v>2600</v>
      </c>
      <c r="AA89" s="23"/>
      <c r="AB89" s="23">
        <v>2600</v>
      </c>
      <c r="AC89" s="23"/>
      <c r="AD89" s="23">
        <v>2600</v>
      </c>
      <c r="AE89" s="23"/>
      <c r="AF89" s="23">
        <f t="shared" si="1"/>
        <v>31200</v>
      </c>
      <c r="AH89" s="25"/>
      <c r="AJ89" s="25"/>
    </row>
    <row r="90" spans="1:36" x14ac:dyDescent="0.3">
      <c r="A90" s="18"/>
      <c r="B90" s="18"/>
      <c r="C90" s="18"/>
      <c r="D90" s="18"/>
      <c r="E90" s="18" t="s">
        <v>96</v>
      </c>
      <c r="F90" s="18"/>
      <c r="G90" s="19" t="s">
        <v>62</v>
      </c>
      <c r="H90" s="23">
        <v>0</v>
      </c>
      <c r="I90" s="23"/>
      <c r="J90" s="23">
        <v>0</v>
      </c>
      <c r="K90" s="23"/>
      <c r="L90" s="23">
        <v>0</v>
      </c>
      <c r="M90" s="23"/>
      <c r="N90" s="23">
        <v>0</v>
      </c>
      <c r="O90" s="23"/>
      <c r="P90" s="23">
        <v>0</v>
      </c>
      <c r="Q90" s="23"/>
      <c r="R90" s="23">
        <v>0</v>
      </c>
      <c r="S90" s="24"/>
      <c r="T90" s="23">
        <v>0</v>
      </c>
      <c r="U90" s="23"/>
      <c r="V90" s="23">
        <v>0</v>
      </c>
      <c r="W90" s="23"/>
      <c r="X90" s="23">
        <v>0</v>
      </c>
      <c r="Y90" s="23"/>
      <c r="Z90" s="23">
        <v>0</v>
      </c>
      <c r="AA90" s="23"/>
      <c r="AB90" s="23">
        <v>0</v>
      </c>
      <c r="AC90" s="23"/>
      <c r="AD90" s="23">
        <v>0</v>
      </c>
      <c r="AE90" s="23"/>
      <c r="AF90" s="23">
        <f t="shared" si="1"/>
        <v>0</v>
      </c>
      <c r="AH90" s="25"/>
      <c r="AJ90" s="25"/>
    </row>
    <row r="91" spans="1:36" x14ac:dyDescent="0.3">
      <c r="A91" s="18"/>
      <c r="B91" s="18"/>
      <c r="C91" s="18"/>
      <c r="D91" s="18"/>
      <c r="E91" s="18" t="s">
        <v>97</v>
      </c>
      <c r="F91" s="18"/>
      <c r="G91" s="19" t="s">
        <v>52</v>
      </c>
      <c r="H91" s="23">
        <v>8500</v>
      </c>
      <c r="I91" s="23"/>
      <c r="J91" s="23">
        <v>8500</v>
      </c>
      <c r="K91" s="23"/>
      <c r="L91" s="23">
        <v>9000</v>
      </c>
      <c r="M91" s="23"/>
      <c r="N91" s="23">
        <v>9000</v>
      </c>
      <c r="O91" s="23"/>
      <c r="P91" s="23">
        <v>9000</v>
      </c>
      <c r="Q91" s="23"/>
      <c r="R91" s="23">
        <v>9000</v>
      </c>
      <c r="S91" s="24"/>
      <c r="T91" s="23">
        <v>9000</v>
      </c>
      <c r="U91" s="23"/>
      <c r="V91" s="23">
        <v>9500</v>
      </c>
      <c r="W91" s="23"/>
      <c r="X91" s="23">
        <v>9500</v>
      </c>
      <c r="Y91" s="23"/>
      <c r="Z91" s="23">
        <v>9500</v>
      </c>
      <c r="AA91" s="23"/>
      <c r="AB91" s="23">
        <v>9500</v>
      </c>
      <c r="AC91" s="23"/>
      <c r="AD91" s="23">
        <v>9500</v>
      </c>
      <c r="AE91" s="23"/>
      <c r="AF91" s="23">
        <f t="shared" si="1"/>
        <v>109500</v>
      </c>
      <c r="AH91" s="25"/>
      <c r="AJ91" s="25"/>
    </row>
    <row r="92" spans="1:36" x14ac:dyDescent="0.3">
      <c r="A92" s="18"/>
      <c r="B92" s="18"/>
      <c r="C92" s="18"/>
      <c r="D92" s="18"/>
      <c r="E92" s="18" t="s">
        <v>98</v>
      </c>
      <c r="F92" s="18"/>
      <c r="G92" s="19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4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 t="s">
        <v>13</v>
      </c>
      <c r="AH92" s="25"/>
      <c r="AJ92" s="25"/>
    </row>
    <row r="93" spans="1:36" x14ac:dyDescent="0.3">
      <c r="A93" s="18"/>
      <c r="B93" s="18"/>
      <c r="C93" s="18"/>
      <c r="D93" s="18"/>
      <c r="E93" s="18"/>
      <c r="F93" s="18" t="s">
        <v>99</v>
      </c>
      <c r="G93" s="19" t="s">
        <v>62</v>
      </c>
      <c r="H93" s="23">
        <v>50</v>
      </c>
      <c r="I93" s="23"/>
      <c r="J93" s="23">
        <v>50</v>
      </c>
      <c r="K93" s="23"/>
      <c r="L93" s="23">
        <v>50</v>
      </c>
      <c r="M93" s="23"/>
      <c r="N93" s="23">
        <v>50</v>
      </c>
      <c r="O93" s="23"/>
      <c r="P93" s="23">
        <v>50</v>
      </c>
      <c r="Q93" s="23"/>
      <c r="R93" s="23">
        <v>50</v>
      </c>
      <c r="S93" s="24"/>
      <c r="T93" s="23">
        <v>50</v>
      </c>
      <c r="U93" s="23"/>
      <c r="V93" s="23">
        <v>50</v>
      </c>
      <c r="W93" s="23"/>
      <c r="X93" s="23">
        <v>50</v>
      </c>
      <c r="Y93" s="23"/>
      <c r="Z93" s="23">
        <v>50</v>
      </c>
      <c r="AA93" s="23"/>
      <c r="AB93" s="23">
        <v>50</v>
      </c>
      <c r="AC93" s="23"/>
      <c r="AD93" s="23">
        <v>50</v>
      </c>
      <c r="AE93" s="23"/>
      <c r="AF93" s="23">
        <f t="shared" si="1"/>
        <v>600</v>
      </c>
      <c r="AH93" s="25"/>
      <c r="AJ93" s="25"/>
    </row>
    <row r="94" spans="1:36" x14ac:dyDescent="0.3">
      <c r="A94" s="18"/>
      <c r="B94" s="18"/>
      <c r="C94" s="18"/>
      <c r="D94" s="18"/>
      <c r="E94" s="18"/>
      <c r="F94" s="18" t="s">
        <v>100</v>
      </c>
      <c r="G94" s="19" t="s">
        <v>62</v>
      </c>
      <c r="H94" s="23">
        <v>0</v>
      </c>
      <c r="I94" s="23"/>
      <c r="J94" s="23">
        <v>0</v>
      </c>
      <c r="K94" s="23"/>
      <c r="L94" s="23">
        <v>0</v>
      </c>
      <c r="M94" s="23"/>
      <c r="N94" s="23">
        <v>0</v>
      </c>
      <c r="O94" s="23"/>
      <c r="P94" s="23">
        <v>0</v>
      </c>
      <c r="Q94" s="23"/>
      <c r="R94" s="23">
        <v>0</v>
      </c>
      <c r="S94" s="24"/>
      <c r="T94" s="23">
        <v>0</v>
      </c>
      <c r="U94" s="23"/>
      <c r="V94" s="23">
        <v>0</v>
      </c>
      <c r="W94" s="23"/>
      <c r="X94" s="23">
        <v>0</v>
      </c>
      <c r="Y94" s="23"/>
      <c r="Z94" s="23">
        <v>0</v>
      </c>
      <c r="AA94" s="23"/>
      <c r="AB94" s="23">
        <v>0</v>
      </c>
      <c r="AC94" s="23"/>
      <c r="AD94" s="23">
        <v>0</v>
      </c>
      <c r="AE94" s="23"/>
      <c r="AF94" s="23">
        <f t="shared" si="1"/>
        <v>0</v>
      </c>
      <c r="AH94" s="25"/>
      <c r="AJ94" s="25"/>
    </row>
    <row r="95" spans="1:36" ht="19.5" thickBot="1" x14ac:dyDescent="0.35">
      <c r="A95" s="18"/>
      <c r="B95" s="18"/>
      <c r="C95" s="18"/>
      <c r="D95" s="18"/>
      <c r="E95" s="18"/>
      <c r="F95" s="18" t="s">
        <v>101</v>
      </c>
      <c r="G95" s="19" t="s">
        <v>62</v>
      </c>
      <c r="H95" s="26">
        <v>200</v>
      </c>
      <c r="I95" s="23"/>
      <c r="J95" s="26">
        <v>200</v>
      </c>
      <c r="K95" s="23"/>
      <c r="L95" s="26">
        <v>200</v>
      </c>
      <c r="M95" s="23"/>
      <c r="N95" s="26">
        <v>200</v>
      </c>
      <c r="O95" s="23"/>
      <c r="P95" s="26">
        <v>200</v>
      </c>
      <c r="Q95" s="23"/>
      <c r="R95" s="26">
        <v>200</v>
      </c>
      <c r="S95" s="24"/>
      <c r="T95" s="26">
        <v>200</v>
      </c>
      <c r="U95" s="23"/>
      <c r="V95" s="26">
        <v>200</v>
      </c>
      <c r="W95" s="23"/>
      <c r="X95" s="26">
        <v>200</v>
      </c>
      <c r="Y95" s="23"/>
      <c r="Z95" s="26">
        <v>200</v>
      </c>
      <c r="AA95" s="23"/>
      <c r="AB95" s="26">
        <v>200</v>
      </c>
      <c r="AC95" s="23"/>
      <c r="AD95" s="26">
        <v>200</v>
      </c>
      <c r="AE95" s="23"/>
      <c r="AF95" s="26">
        <f t="shared" si="1"/>
        <v>2400</v>
      </c>
      <c r="AH95" s="25"/>
      <c r="AJ95" s="25"/>
    </row>
    <row r="96" spans="1:36" x14ac:dyDescent="0.3">
      <c r="A96" s="18"/>
      <c r="B96" s="18"/>
      <c r="C96" s="18"/>
      <c r="D96" s="18"/>
      <c r="E96" s="18" t="s">
        <v>102</v>
      </c>
      <c r="F96" s="18"/>
      <c r="G96" s="19"/>
      <c r="H96" s="23">
        <f>ROUND(SUM(H92:H95),5)</f>
        <v>250</v>
      </c>
      <c r="I96" s="23"/>
      <c r="J96" s="23">
        <f>ROUND(SUM(J92:J95),5)</f>
        <v>250</v>
      </c>
      <c r="K96" s="23"/>
      <c r="L96" s="23">
        <f>ROUND(SUM(L92:L95),5)</f>
        <v>250</v>
      </c>
      <c r="M96" s="23"/>
      <c r="N96" s="23">
        <f>ROUND(SUM(N92:N95),5)</f>
        <v>250</v>
      </c>
      <c r="O96" s="23"/>
      <c r="P96" s="23">
        <f>ROUND(SUM(P92:P95),5)</f>
        <v>250</v>
      </c>
      <c r="Q96" s="23"/>
      <c r="R96" s="23">
        <f>ROUND(SUM(R92:R95),5)</f>
        <v>250</v>
      </c>
      <c r="S96" s="24"/>
      <c r="T96" s="23">
        <f>ROUND(SUM(T92:T95),5)</f>
        <v>250</v>
      </c>
      <c r="U96" s="23"/>
      <c r="V96" s="23">
        <f>ROUND(SUM(V92:V95),5)</f>
        <v>250</v>
      </c>
      <c r="W96" s="23"/>
      <c r="X96" s="23">
        <f>ROUND(SUM(X92:X95),5)</f>
        <v>250</v>
      </c>
      <c r="Y96" s="23"/>
      <c r="Z96" s="23">
        <f>ROUND(SUM(Z92:Z95),5)</f>
        <v>250</v>
      </c>
      <c r="AA96" s="23"/>
      <c r="AB96" s="23">
        <f>ROUND(SUM(AB92:AB95),5)</f>
        <v>250</v>
      </c>
      <c r="AC96" s="23"/>
      <c r="AD96" s="23">
        <f>ROUND(SUM(AD92:AD95),5)</f>
        <v>250</v>
      </c>
      <c r="AE96" s="23"/>
      <c r="AF96" s="23">
        <f t="shared" si="1"/>
        <v>3000</v>
      </c>
      <c r="AH96" s="25"/>
      <c r="AJ96" s="25"/>
    </row>
    <row r="97" spans="1:36" x14ac:dyDescent="0.3">
      <c r="A97" s="18"/>
      <c r="B97" s="18"/>
      <c r="C97" s="18"/>
      <c r="D97" s="18"/>
      <c r="E97" s="18" t="s">
        <v>103</v>
      </c>
      <c r="F97" s="18"/>
      <c r="G97" s="19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4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>
        <f t="shared" si="1"/>
        <v>0</v>
      </c>
      <c r="AH97" s="25"/>
      <c r="AJ97" s="25"/>
    </row>
    <row r="98" spans="1:36" x14ac:dyDescent="0.3">
      <c r="A98" s="18"/>
      <c r="B98" s="18"/>
      <c r="C98" s="18"/>
      <c r="D98" s="18"/>
      <c r="E98" s="18"/>
      <c r="F98" s="18" t="s">
        <v>104</v>
      </c>
      <c r="G98" s="19" t="s">
        <v>62</v>
      </c>
      <c r="H98" s="23">
        <v>3000</v>
      </c>
      <c r="I98" s="23"/>
      <c r="J98" s="23">
        <v>3000</v>
      </c>
      <c r="K98" s="23"/>
      <c r="L98" s="23">
        <v>3000</v>
      </c>
      <c r="M98" s="23"/>
      <c r="N98" s="23">
        <v>3000</v>
      </c>
      <c r="O98" s="23"/>
      <c r="P98" s="23">
        <v>3000</v>
      </c>
      <c r="Q98" s="23"/>
      <c r="R98" s="23">
        <v>3000</v>
      </c>
      <c r="S98" s="24"/>
      <c r="T98" s="23">
        <v>3000</v>
      </c>
      <c r="U98" s="23"/>
      <c r="V98" s="23">
        <v>3000</v>
      </c>
      <c r="W98" s="23"/>
      <c r="X98" s="23">
        <v>3000</v>
      </c>
      <c r="Y98" s="23"/>
      <c r="Z98" s="23">
        <v>3000</v>
      </c>
      <c r="AA98" s="23"/>
      <c r="AB98" s="23">
        <v>3000</v>
      </c>
      <c r="AC98" s="23"/>
      <c r="AD98" s="23">
        <v>3000</v>
      </c>
      <c r="AE98" s="23"/>
      <c r="AF98" s="23">
        <f t="shared" si="1"/>
        <v>36000</v>
      </c>
      <c r="AH98" s="25"/>
      <c r="AJ98" s="25"/>
    </row>
    <row r="99" spans="1:36" x14ac:dyDescent="0.3">
      <c r="A99" s="18"/>
      <c r="B99" s="18"/>
      <c r="C99" s="18"/>
      <c r="D99" s="18"/>
      <c r="E99" s="18"/>
      <c r="F99" s="18" t="s">
        <v>105</v>
      </c>
      <c r="G99" s="19" t="s">
        <v>62</v>
      </c>
      <c r="H99" s="23">
        <v>444</v>
      </c>
      <c r="I99" s="23"/>
      <c r="J99" s="23">
        <v>444</v>
      </c>
      <c r="K99" s="23"/>
      <c r="L99" s="23">
        <v>444</v>
      </c>
      <c r="M99" s="23"/>
      <c r="N99" s="23">
        <v>444</v>
      </c>
      <c r="O99" s="23"/>
      <c r="P99" s="23">
        <v>444</v>
      </c>
      <c r="Q99" s="23"/>
      <c r="R99" s="23">
        <v>444</v>
      </c>
      <c r="S99" s="24"/>
      <c r="T99" s="23">
        <v>444</v>
      </c>
      <c r="U99" s="23"/>
      <c r="V99" s="23">
        <v>444</v>
      </c>
      <c r="W99" s="23"/>
      <c r="X99" s="23">
        <v>444</v>
      </c>
      <c r="Y99" s="23"/>
      <c r="Z99" s="23">
        <v>444</v>
      </c>
      <c r="AA99" s="23"/>
      <c r="AB99" s="23">
        <v>444</v>
      </c>
      <c r="AC99" s="23"/>
      <c r="AD99" s="23">
        <v>444</v>
      </c>
      <c r="AE99" s="23"/>
      <c r="AF99" s="23">
        <f t="shared" si="1"/>
        <v>5328</v>
      </c>
      <c r="AH99" s="25"/>
      <c r="AJ99" s="25"/>
    </row>
    <row r="100" spans="1:36" ht="19.5" thickBot="1" x14ac:dyDescent="0.35">
      <c r="A100" s="18"/>
      <c r="B100" s="18"/>
      <c r="C100" s="18"/>
      <c r="D100" s="18"/>
      <c r="E100" s="18"/>
      <c r="F100" s="18" t="s">
        <v>106</v>
      </c>
      <c r="G100" s="19" t="s">
        <v>62</v>
      </c>
      <c r="H100" s="26">
        <v>656</v>
      </c>
      <c r="I100" s="23"/>
      <c r="J100" s="26">
        <v>656</v>
      </c>
      <c r="K100" s="23"/>
      <c r="L100" s="26">
        <v>656</v>
      </c>
      <c r="M100" s="23"/>
      <c r="N100" s="26">
        <v>656</v>
      </c>
      <c r="O100" s="23"/>
      <c r="P100" s="26">
        <v>656</v>
      </c>
      <c r="Q100" s="23"/>
      <c r="R100" s="26">
        <v>656</v>
      </c>
      <c r="S100" s="24"/>
      <c r="T100" s="26">
        <v>656</v>
      </c>
      <c r="U100" s="23"/>
      <c r="V100" s="26">
        <v>656</v>
      </c>
      <c r="W100" s="23"/>
      <c r="X100" s="26">
        <v>656</v>
      </c>
      <c r="Y100" s="23"/>
      <c r="Z100" s="26">
        <v>656</v>
      </c>
      <c r="AA100" s="23"/>
      <c r="AB100" s="26">
        <v>656</v>
      </c>
      <c r="AC100" s="23"/>
      <c r="AD100" s="26">
        <v>656</v>
      </c>
      <c r="AE100" s="23"/>
      <c r="AF100" s="26">
        <f t="shared" si="1"/>
        <v>7872</v>
      </c>
      <c r="AH100" s="25"/>
      <c r="AJ100" s="25"/>
    </row>
    <row r="101" spans="1:36" x14ac:dyDescent="0.3">
      <c r="A101" s="18"/>
      <c r="B101" s="18"/>
      <c r="C101" s="18"/>
      <c r="D101" s="18"/>
      <c r="E101" s="18" t="s">
        <v>107</v>
      </c>
      <c r="F101" s="18"/>
      <c r="G101" s="19"/>
      <c r="H101" s="23">
        <f>ROUND(SUM(H97:H100),5)</f>
        <v>4100</v>
      </c>
      <c r="I101" s="23"/>
      <c r="J101" s="23">
        <f>ROUND(SUM(J97:J100),5)</f>
        <v>4100</v>
      </c>
      <c r="K101" s="23"/>
      <c r="L101" s="23">
        <f>ROUND(SUM(L97:L100),5)</f>
        <v>4100</v>
      </c>
      <c r="M101" s="23"/>
      <c r="N101" s="23">
        <f>ROUND(SUM(N97:N100),5)</f>
        <v>4100</v>
      </c>
      <c r="O101" s="23"/>
      <c r="P101" s="23">
        <f>ROUND(SUM(P97:P100),5)</f>
        <v>4100</v>
      </c>
      <c r="Q101" s="23"/>
      <c r="R101" s="23">
        <f>ROUND(SUM(R97:R100),5)</f>
        <v>4100</v>
      </c>
      <c r="S101" s="24"/>
      <c r="T101" s="23">
        <f>ROUND(SUM(T97:T100),5)</f>
        <v>4100</v>
      </c>
      <c r="U101" s="23"/>
      <c r="V101" s="23">
        <f>ROUND(SUM(V97:V100),5)</f>
        <v>4100</v>
      </c>
      <c r="W101" s="23"/>
      <c r="X101" s="23">
        <f>ROUND(SUM(X97:X100),5)</f>
        <v>4100</v>
      </c>
      <c r="Y101" s="23"/>
      <c r="Z101" s="23">
        <f>ROUND(SUM(Z97:Z100),5)</f>
        <v>4100</v>
      </c>
      <c r="AA101" s="23"/>
      <c r="AB101" s="23">
        <f>ROUND(SUM(AB97:AB100),5)</f>
        <v>4100</v>
      </c>
      <c r="AC101" s="23"/>
      <c r="AD101" s="23">
        <f>ROUND(SUM(AD97:AD100),5)</f>
        <v>4100</v>
      </c>
      <c r="AE101" s="23"/>
      <c r="AF101" s="23">
        <f t="shared" si="1"/>
        <v>49200</v>
      </c>
      <c r="AH101" s="25"/>
      <c r="AJ101" s="25"/>
    </row>
    <row r="102" spans="1:36" x14ac:dyDescent="0.3">
      <c r="A102" s="18"/>
      <c r="B102" s="18"/>
      <c r="C102" s="18"/>
      <c r="D102" s="18"/>
      <c r="E102" s="18" t="s">
        <v>108</v>
      </c>
      <c r="F102" s="18"/>
      <c r="G102" s="19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4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 t="s">
        <v>13</v>
      </c>
      <c r="AH102" s="25"/>
      <c r="AJ102" s="25"/>
    </row>
    <row r="103" spans="1:36" x14ac:dyDescent="0.3">
      <c r="A103" s="18"/>
      <c r="B103" s="18"/>
      <c r="C103" s="18"/>
      <c r="D103" s="18"/>
      <c r="E103" s="18"/>
      <c r="F103" s="18" t="s">
        <v>109</v>
      </c>
      <c r="G103" s="19"/>
      <c r="H103" s="23">
        <v>0</v>
      </c>
      <c r="I103" s="23"/>
      <c r="J103" s="23">
        <v>0</v>
      </c>
      <c r="K103" s="23"/>
      <c r="L103" s="23">
        <v>0</v>
      </c>
      <c r="M103" s="23"/>
      <c r="N103" s="23">
        <v>0</v>
      </c>
      <c r="O103" s="23"/>
      <c r="P103" s="23">
        <v>0</v>
      </c>
      <c r="Q103" s="23"/>
      <c r="R103" s="23">
        <v>0</v>
      </c>
      <c r="S103" s="24"/>
      <c r="T103" s="23">
        <v>0</v>
      </c>
      <c r="U103" s="23"/>
      <c r="V103" s="23">
        <v>0</v>
      </c>
      <c r="W103" s="23"/>
      <c r="X103" s="23">
        <v>0</v>
      </c>
      <c r="Y103" s="23"/>
      <c r="Z103" s="23">
        <v>0</v>
      </c>
      <c r="AA103" s="23"/>
      <c r="AB103" s="23">
        <v>0</v>
      </c>
      <c r="AC103" s="23"/>
      <c r="AD103" s="23">
        <v>0</v>
      </c>
      <c r="AE103" s="23"/>
      <c r="AF103" s="23">
        <f t="shared" si="1"/>
        <v>0</v>
      </c>
      <c r="AH103" s="25"/>
      <c r="AJ103" s="25"/>
    </row>
    <row r="104" spans="1:36" ht="19.5" thickBot="1" x14ac:dyDescent="0.35">
      <c r="A104" s="18"/>
      <c r="B104" s="18"/>
      <c r="C104" s="18"/>
      <c r="D104" s="18"/>
      <c r="E104" s="18"/>
      <c r="F104" s="18" t="s">
        <v>110</v>
      </c>
      <c r="G104" s="19" t="s">
        <v>62</v>
      </c>
      <c r="H104" s="26">
        <v>6500</v>
      </c>
      <c r="I104" s="23"/>
      <c r="J104" s="26">
        <v>6500</v>
      </c>
      <c r="K104" s="23"/>
      <c r="L104" s="26">
        <v>6500</v>
      </c>
      <c r="M104" s="23"/>
      <c r="N104" s="26">
        <v>6500</v>
      </c>
      <c r="O104" s="23"/>
      <c r="P104" s="26">
        <v>6500</v>
      </c>
      <c r="Q104" s="23"/>
      <c r="R104" s="26">
        <v>6500</v>
      </c>
      <c r="S104" s="24"/>
      <c r="T104" s="26">
        <v>6500</v>
      </c>
      <c r="U104" s="23"/>
      <c r="V104" s="26">
        <v>6500</v>
      </c>
      <c r="W104" s="23"/>
      <c r="X104" s="26">
        <v>6500</v>
      </c>
      <c r="Y104" s="23"/>
      <c r="Z104" s="26">
        <v>6500</v>
      </c>
      <c r="AA104" s="23"/>
      <c r="AB104" s="26">
        <v>6500</v>
      </c>
      <c r="AC104" s="23"/>
      <c r="AD104" s="26">
        <v>6500</v>
      </c>
      <c r="AE104" s="23"/>
      <c r="AF104" s="26">
        <f t="shared" si="1"/>
        <v>78000</v>
      </c>
      <c r="AH104" s="25"/>
      <c r="AJ104" s="25"/>
    </row>
    <row r="105" spans="1:36" x14ac:dyDescent="0.3">
      <c r="A105" s="18"/>
      <c r="B105" s="18"/>
      <c r="C105" s="18"/>
      <c r="D105" s="18"/>
      <c r="E105" s="18" t="s">
        <v>111</v>
      </c>
      <c r="F105" s="18"/>
      <c r="G105" s="19"/>
      <c r="H105" s="23">
        <f>ROUND(SUM(H102:H104),5)</f>
        <v>6500</v>
      </c>
      <c r="I105" s="23"/>
      <c r="J105" s="23">
        <f>ROUND(SUM(J102:J104),5)</f>
        <v>6500</v>
      </c>
      <c r="K105" s="23"/>
      <c r="L105" s="23">
        <f>ROUND(SUM(L102:L104),5)</f>
        <v>6500</v>
      </c>
      <c r="M105" s="23"/>
      <c r="N105" s="23">
        <f>ROUND(SUM(N102:N104),5)</f>
        <v>6500</v>
      </c>
      <c r="O105" s="23"/>
      <c r="P105" s="23">
        <f>ROUND(SUM(P102:P104),5)</f>
        <v>6500</v>
      </c>
      <c r="Q105" s="23"/>
      <c r="R105" s="23">
        <f>ROUND(SUM(R102:R104),5)</f>
        <v>6500</v>
      </c>
      <c r="S105" s="24"/>
      <c r="T105" s="23">
        <f>ROUND(SUM(T102:T104),5)</f>
        <v>6500</v>
      </c>
      <c r="U105" s="23"/>
      <c r="V105" s="23">
        <f>ROUND(SUM(V102:V104),5)</f>
        <v>6500</v>
      </c>
      <c r="W105" s="23"/>
      <c r="X105" s="23">
        <f>ROUND(SUM(X102:X104),5)</f>
        <v>6500</v>
      </c>
      <c r="Y105" s="23"/>
      <c r="Z105" s="23">
        <f>ROUND(SUM(Z102:Z104),5)</f>
        <v>6500</v>
      </c>
      <c r="AA105" s="23"/>
      <c r="AB105" s="23">
        <f>ROUND(SUM(AB102:AB104),5)</f>
        <v>6500</v>
      </c>
      <c r="AC105" s="23"/>
      <c r="AD105" s="23">
        <f>ROUND(SUM(AD102:AD104),5)</f>
        <v>6500</v>
      </c>
      <c r="AE105" s="23"/>
      <c r="AF105" s="23">
        <f t="shared" si="1"/>
        <v>78000</v>
      </c>
      <c r="AH105" s="25"/>
      <c r="AJ105" s="25"/>
    </row>
    <row r="106" spans="1:36" x14ac:dyDescent="0.3">
      <c r="A106" s="18"/>
      <c r="B106" s="18"/>
      <c r="C106" s="18"/>
      <c r="D106" s="18"/>
      <c r="E106" s="18" t="s">
        <v>112</v>
      </c>
      <c r="F106" s="18"/>
      <c r="G106" s="19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4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 t="s">
        <v>13</v>
      </c>
      <c r="AH106" s="25"/>
      <c r="AJ106" s="25"/>
    </row>
    <row r="107" spans="1:36" x14ac:dyDescent="0.3">
      <c r="A107" s="18"/>
      <c r="B107" s="18"/>
      <c r="C107" s="18"/>
      <c r="D107" s="18"/>
      <c r="E107" s="18"/>
      <c r="F107" s="18" t="s">
        <v>113</v>
      </c>
      <c r="G107" s="19" t="s">
        <v>52</v>
      </c>
      <c r="H107" s="23">
        <v>1200</v>
      </c>
      <c r="I107" s="23"/>
      <c r="J107" s="23">
        <v>1200</v>
      </c>
      <c r="K107" s="23"/>
      <c r="L107" s="23">
        <v>1200</v>
      </c>
      <c r="M107" s="23"/>
      <c r="N107" s="23">
        <v>1200</v>
      </c>
      <c r="O107" s="23"/>
      <c r="P107" s="23">
        <v>1200</v>
      </c>
      <c r="Q107" s="23"/>
      <c r="R107" s="23">
        <v>1200</v>
      </c>
      <c r="S107" s="24"/>
      <c r="T107" s="23">
        <v>1200</v>
      </c>
      <c r="U107" s="23"/>
      <c r="V107" s="23">
        <v>1200</v>
      </c>
      <c r="W107" s="23"/>
      <c r="X107" s="23">
        <v>1200</v>
      </c>
      <c r="Y107" s="23"/>
      <c r="Z107" s="23">
        <v>1200</v>
      </c>
      <c r="AA107" s="23"/>
      <c r="AB107" s="23">
        <v>1200</v>
      </c>
      <c r="AC107" s="23"/>
      <c r="AD107" s="23">
        <v>1200</v>
      </c>
      <c r="AE107" s="23"/>
      <c r="AF107" s="23">
        <f t="shared" si="1"/>
        <v>14400</v>
      </c>
      <c r="AH107" s="25"/>
      <c r="AJ107" s="25"/>
    </row>
    <row r="108" spans="1:36" ht="19.5" thickBot="1" x14ac:dyDescent="0.35">
      <c r="A108" s="18"/>
      <c r="B108" s="18"/>
      <c r="C108" s="18"/>
      <c r="D108" s="18"/>
      <c r="E108" s="18"/>
      <c r="F108" s="18" t="s">
        <v>114</v>
      </c>
      <c r="G108" s="19" t="s">
        <v>62</v>
      </c>
      <c r="H108" s="26">
        <v>750</v>
      </c>
      <c r="I108" s="23"/>
      <c r="J108" s="26">
        <v>750</v>
      </c>
      <c r="K108" s="23"/>
      <c r="L108" s="26">
        <v>750</v>
      </c>
      <c r="M108" s="23"/>
      <c r="N108" s="26">
        <v>750</v>
      </c>
      <c r="O108" s="23"/>
      <c r="P108" s="26">
        <v>4000</v>
      </c>
      <c r="Q108" s="23"/>
      <c r="R108" s="26">
        <v>1500</v>
      </c>
      <c r="S108" s="24"/>
      <c r="T108" s="26">
        <v>750</v>
      </c>
      <c r="U108" s="23"/>
      <c r="V108" s="26">
        <v>750</v>
      </c>
      <c r="W108" s="23"/>
      <c r="X108" s="26">
        <v>750</v>
      </c>
      <c r="Y108" s="23"/>
      <c r="Z108" s="26">
        <v>750</v>
      </c>
      <c r="AA108" s="23"/>
      <c r="AB108" s="26">
        <v>750</v>
      </c>
      <c r="AC108" s="26"/>
      <c r="AD108" s="26">
        <v>750</v>
      </c>
      <c r="AE108" s="23"/>
      <c r="AF108" s="26">
        <f t="shared" si="1"/>
        <v>13000</v>
      </c>
      <c r="AH108" s="25"/>
      <c r="AJ108" s="25"/>
    </row>
    <row r="109" spans="1:36" x14ac:dyDescent="0.3">
      <c r="A109" s="18"/>
      <c r="B109" s="18"/>
      <c r="C109" s="18"/>
      <c r="D109" s="18"/>
      <c r="E109" s="18" t="s">
        <v>115</v>
      </c>
      <c r="F109" s="18"/>
      <c r="G109" s="19"/>
      <c r="H109" s="23">
        <f>ROUND(SUM(H106:H108),5)</f>
        <v>1950</v>
      </c>
      <c r="I109" s="23"/>
      <c r="J109" s="23">
        <f>ROUND(SUM(J106:J108),5)</f>
        <v>1950</v>
      </c>
      <c r="K109" s="23"/>
      <c r="L109" s="23">
        <f>ROUND(SUM(L106:L108),5)</f>
        <v>1950</v>
      </c>
      <c r="M109" s="23"/>
      <c r="N109" s="23">
        <f>ROUND(SUM(N106:N108),5)</f>
        <v>1950</v>
      </c>
      <c r="O109" s="23"/>
      <c r="P109" s="23">
        <f>ROUND(SUM(P106:P108),5)</f>
        <v>5200</v>
      </c>
      <c r="Q109" s="23"/>
      <c r="R109" s="23">
        <f>ROUND(SUM(R106:R108),5)</f>
        <v>2700</v>
      </c>
      <c r="S109" s="24"/>
      <c r="T109" s="23">
        <f>ROUND(SUM(T106:T108),5)</f>
        <v>1950</v>
      </c>
      <c r="U109" s="23"/>
      <c r="V109" s="23">
        <f>ROUND(SUM(V106:V108),5)</f>
        <v>1950</v>
      </c>
      <c r="W109" s="23"/>
      <c r="X109" s="23">
        <f>ROUND(SUM(X106:X108),5)</f>
        <v>1950</v>
      </c>
      <c r="Y109" s="23"/>
      <c r="Z109" s="23">
        <f>ROUND(SUM(Z106:Z108),5)</f>
        <v>1950</v>
      </c>
      <c r="AA109" s="23"/>
      <c r="AB109" s="23">
        <f>ROUND(SUM(AB106:AB108),5)</f>
        <v>1950</v>
      </c>
      <c r="AC109" s="23"/>
      <c r="AD109" s="23">
        <f>ROUND(SUM(AD106:AD108),5)</f>
        <v>1950</v>
      </c>
      <c r="AE109" s="23"/>
      <c r="AF109" s="23">
        <f t="shared" si="1"/>
        <v>27400</v>
      </c>
      <c r="AH109" s="25"/>
      <c r="AJ109" s="25"/>
    </row>
    <row r="110" spans="1:36" x14ac:dyDescent="0.3">
      <c r="A110" s="18"/>
      <c r="B110" s="18"/>
      <c r="C110" s="18"/>
      <c r="D110" s="18"/>
      <c r="E110" s="18" t="s">
        <v>116</v>
      </c>
      <c r="F110" s="18"/>
      <c r="G110" s="19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4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 t="s">
        <v>13</v>
      </c>
      <c r="AH110" s="25"/>
      <c r="AJ110" s="25"/>
    </row>
    <row r="111" spans="1:36" x14ac:dyDescent="0.3">
      <c r="A111" s="18"/>
      <c r="B111" s="18"/>
      <c r="C111" s="18"/>
      <c r="D111" s="18"/>
      <c r="E111" s="18"/>
      <c r="F111" s="18" t="s">
        <v>117</v>
      </c>
      <c r="G111" s="19" t="s">
        <v>62</v>
      </c>
      <c r="H111" s="23">
        <v>3500</v>
      </c>
      <c r="I111" s="23"/>
      <c r="J111" s="23">
        <v>3500</v>
      </c>
      <c r="K111" s="23"/>
      <c r="L111" s="23">
        <v>3500</v>
      </c>
      <c r="M111" s="23"/>
      <c r="N111" s="23">
        <v>3500</v>
      </c>
      <c r="O111" s="23"/>
      <c r="P111" s="23">
        <v>3500</v>
      </c>
      <c r="Q111" s="23"/>
      <c r="R111" s="23">
        <v>3500</v>
      </c>
      <c r="S111" s="24"/>
      <c r="T111" s="23">
        <v>3500</v>
      </c>
      <c r="U111" s="23"/>
      <c r="V111" s="23">
        <v>3500</v>
      </c>
      <c r="W111" s="23"/>
      <c r="X111" s="23">
        <v>3500</v>
      </c>
      <c r="Y111" s="23"/>
      <c r="Z111" s="23">
        <v>3500</v>
      </c>
      <c r="AA111" s="23"/>
      <c r="AB111" s="23">
        <v>3500</v>
      </c>
      <c r="AC111" s="23"/>
      <c r="AD111" s="23">
        <v>3500</v>
      </c>
      <c r="AE111" s="23"/>
      <c r="AF111" s="23">
        <f t="shared" si="1"/>
        <v>42000</v>
      </c>
      <c r="AH111" s="25"/>
      <c r="AJ111" s="25"/>
    </row>
    <row r="112" spans="1:36" ht="19.5" thickBot="1" x14ac:dyDescent="0.35">
      <c r="A112" s="18"/>
      <c r="B112" s="18"/>
      <c r="C112" s="18"/>
      <c r="D112" s="18"/>
      <c r="E112" s="18"/>
      <c r="F112" s="18" t="s">
        <v>118</v>
      </c>
      <c r="G112" s="19" t="s">
        <v>62</v>
      </c>
      <c r="H112" s="26">
        <v>3500</v>
      </c>
      <c r="I112" s="23"/>
      <c r="J112" s="26">
        <v>3500</v>
      </c>
      <c r="K112" s="23"/>
      <c r="L112" s="26">
        <v>3500</v>
      </c>
      <c r="M112" s="23"/>
      <c r="N112" s="26">
        <v>3500</v>
      </c>
      <c r="O112" s="23"/>
      <c r="P112" s="26">
        <v>3500</v>
      </c>
      <c r="Q112" s="23"/>
      <c r="R112" s="26">
        <v>3500</v>
      </c>
      <c r="S112" s="24"/>
      <c r="T112" s="26">
        <v>3500</v>
      </c>
      <c r="U112" s="23"/>
      <c r="V112" s="26">
        <v>3500</v>
      </c>
      <c r="W112" s="23"/>
      <c r="X112" s="26">
        <v>3500</v>
      </c>
      <c r="Y112" s="23"/>
      <c r="Z112" s="26">
        <v>3500</v>
      </c>
      <c r="AA112" s="23"/>
      <c r="AB112" s="26">
        <v>3500</v>
      </c>
      <c r="AC112" s="23"/>
      <c r="AD112" s="26">
        <v>3500</v>
      </c>
      <c r="AE112" s="23"/>
      <c r="AF112" s="26">
        <f t="shared" si="1"/>
        <v>42000</v>
      </c>
      <c r="AH112" s="25"/>
      <c r="AJ112" s="25"/>
    </row>
    <row r="113" spans="1:36" x14ac:dyDescent="0.3">
      <c r="A113" s="18"/>
      <c r="B113" s="18"/>
      <c r="C113" s="18"/>
      <c r="D113" s="18"/>
      <c r="E113" s="18" t="s">
        <v>119</v>
      </c>
      <c r="F113" s="18"/>
      <c r="G113" s="19"/>
      <c r="H113" s="23">
        <f>ROUND(SUM(H110:H112),5)</f>
        <v>7000</v>
      </c>
      <c r="I113" s="23"/>
      <c r="J113" s="23">
        <f>ROUND(SUM(J110:J112),5)</f>
        <v>7000</v>
      </c>
      <c r="K113" s="23"/>
      <c r="L113" s="23">
        <f>ROUND(SUM(L110:L112),5)</f>
        <v>7000</v>
      </c>
      <c r="M113" s="23"/>
      <c r="N113" s="23">
        <f>ROUND(SUM(N110:N112),5)</f>
        <v>7000</v>
      </c>
      <c r="O113" s="23"/>
      <c r="P113" s="23">
        <f>ROUND(SUM(P110:P112),5)</f>
        <v>7000</v>
      </c>
      <c r="Q113" s="23"/>
      <c r="R113" s="23">
        <f>ROUND(SUM(R110:R112),5)</f>
        <v>7000</v>
      </c>
      <c r="S113" s="24"/>
      <c r="T113" s="23">
        <f>ROUND(SUM(T110:T112),5)</f>
        <v>7000</v>
      </c>
      <c r="U113" s="23"/>
      <c r="V113" s="23">
        <f>ROUND(SUM(V110:V112),5)</f>
        <v>7000</v>
      </c>
      <c r="W113" s="23"/>
      <c r="X113" s="23">
        <f>ROUND(SUM(X110:X112),5)</f>
        <v>7000</v>
      </c>
      <c r="Y113" s="23"/>
      <c r="Z113" s="23">
        <f>ROUND(SUM(Z110:Z112),5)</f>
        <v>7000</v>
      </c>
      <c r="AA113" s="23"/>
      <c r="AB113" s="23">
        <f>ROUND(SUM(AB110:AB112),5)</f>
        <v>7000</v>
      </c>
      <c r="AC113" s="23"/>
      <c r="AD113" s="23">
        <f>ROUND(SUM(AD110:AD112),5)</f>
        <v>7000</v>
      </c>
      <c r="AE113" s="23"/>
      <c r="AF113" s="23">
        <f t="shared" si="1"/>
        <v>84000</v>
      </c>
      <c r="AH113" s="25"/>
      <c r="AJ113" s="25"/>
    </row>
    <row r="114" spans="1:36" x14ac:dyDescent="0.3">
      <c r="A114" s="18"/>
      <c r="B114" s="18"/>
      <c r="C114" s="18"/>
      <c r="D114" s="18"/>
      <c r="E114" s="18" t="s">
        <v>120</v>
      </c>
      <c r="F114" s="18"/>
      <c r="G114" s="19"/>
      <c r="H114" s="23">
        <v>0</v>
      </c>
      <c r="I114" s="23"/>
      <c r="J114" s="23">
        <v>0</v>
      </c>
      <c r="K114" s="23"/>
      <c r="L114" s="23">
        <v>0</v>
      </c>
      <c r="M114" s="23"/>
      <c r="N114" s="23">
        <v>0</v>
      </c>
      <c r="O114" s="23"/>
      <c r="P114" s="23">
        <v>0</v>
      </c>
      <c r="Q114" s="23"/>
      <c r="R114" s="23">
        <v>0</v>
      </c>
      <c r="S114" s="24"/>
      <c r="T114" s="23">
        <v>0</v>
      </c>
      <c r="U114" s="23"/>
      <c r="V114" s="23">
        <v>0</v>
      </c>
      <c r="W114" s="23"/>
      <c r="X114" s="23">
        <v>0</v>
      </c>
      <c r="Y114" s="23"/>
      <c r="Z114" s="23">
        <v>0</v>
      </c>
      <c r="AA114" s="23"/>
      <c r="AB114" s="23">
        <v>0</v>
      </c>
      <c r="AC114" s="23"/>
      <c r="AD114" s="23">
        <v>0</v>
      </c>
      <c r="AE114" s="23"/>
      <c r="AF114" s="23">
        <f t="shared" si="1"/>
        <v>0</v>
      </c>
      <c r="AH114" s="25"/>
      <c r="AJ114" s="25"/>
    </row>
    <row r="115" spans="1:36" x14ac:dyDescent="0.3">
      <c r="A115" s="18"/>
      <c r="B115" s="18"/>
      <c r="C115" s="18"/>
      <c r="D115" s="18"/>
      <c r="E115" s="18" t="s">
        <v>121</v>
      </c>
      <c r="F115" s="18"/>
      <c r="G115" s="19"/>
      <c r="H115" s="23">
        <v>150</v>
      </c>
      <c r="I115" s="23"/>
      <c r="J115" s="23">
        <v>150</v>
      </c>
      <c r="K115" s="23"/>
      <c r="L115" s="23">
        <v>150</v>
      </c>
      <c r="M115" s="23"/>
      <c r="N115" s="23">
        <v>150</v>
      </c>
      <c r="O115" s="23"/>
      <c r="P115" s="23">
        <v>150</v>
      </c>
      <c r="Q115" s="23"/>
      <c r="R115" s="23">
        <v>150</v>
      </c>
      <c r="S115" s="24"/>
      <c r="T115" s="23">
        <v>150</v>
      </c>
      <c r="U115" s="23"/>
      <c r="V115" s="23">
        <v>150</v>
      </c>
      <c r="W115" s="23"/>
      <c r="X115" s="23">
        <v>150</v>
      </c>
      <c r="Y115" s="23"/>
      <c r="Z115" s="23">
        <v>150</v>
      </c>
      <c r="AA115" s="23"/>
      <c r="AB115" s="23">
        <v>150</v>
      </c>
      <c r="AC115" s="23"/>
      <c r="AD115" s="23">
        <v>150</v>
      </c>
      <c r="AE115" s="23"/>
      <c r="AF115" s="23">
        <f t="shared" si="1"/>
        <v>1800</v>
      </c>
      <c r="AH115" s="25"/>
      <c r="AJ115" s="25"/>
    </row>
    <row r="116" spans="1:36" x14ac:dyDescent="0.3">
      <c r="A116" s="18"/>
      <c r="B116" s="18"/>
      <c r="C116" s="18"/>
      <c r="D116" s="18"/>
      <c r="E116" s="18" t="s">
        <v>122</v>
      </c>
      <c r="F116" s="18"/>
      <c r="G116" s="19" t="s">
        <v>62</v>
      </c>
      <c r="H116" s="23">
        <v>100</v>
      </c>
      <c r="I116" s="23"/>
      <c r="J116" s="23">
        <v>100</v>
      </c>
      <c r="K116" s="23"/>
      <c r="L116" s="23">
        <v>100</v>
      </c>
      <c r="M116" s="23"/>
      <c r="N116" s="23">
        <v>100</v>
      </c>
      <c r="O116" s="23"/>
      <c r="P116" s="23">
        <v>100</v>
      </c>
      <c r="Q116" s="23"/>
      <c r="R116" s="23">
        <v>100</v>
      </c>
      <c r="S116" s="24"/>
      <c r="T116" s="23">
        <v>100</v>
      </c>
      <c r="U116" s="23"/>
      <c r="V116" s="23">
        <v>100</v>
      </c>
      <c r="W116" s="23"/>
      <c r="X116" s="23">
        <v>100</v>
      </c>
      <c r="Y116" s="23"/>
      <c r="Z116" s="23">
        <v>100</v>
      </c>
      <c r="AA116" s="23"/>
      <c r="AB116" s="23">
        <v>100</v>
      </c>
      <c r="AC116" s="23"/>
      <c r="AD116" s="23">
        <v>100</v>
      </c>
      <c r="AE116" s="23"/>
      <c r="AF116" s="23">
        <f t="shared" si="1"/>
        <v>1200</v>
      </c>
      <c r="AH116" s="25"/>
      <c r="AJ116" s="25"/>
    </row>
    <row r="117" spans="1:36" x14ac:dyDescent="0.3">
      <c r="A117" s="18"/>
      <c r="B117" s="18"/>
      <c r="C117" s="18"/>
      <c r="D117" s="18"/>
      <c r="E117" s="18" t="s">
        <v>123</v>
      </c>
      <c r="F117" s="18"/>
      <c r="G117" s="19" t="s">
        <v>62</v>
      </c>
      <c r="H117" s="23">
        <v>0</v>
      </c>
      <c r="I117" s="23"/>
      <c r="J117" s="23">
        <v>0</v>
      </c>
      <c r="K117" s="23"/>
      <c r="L117" s="23">
        <v>0</v>
      </c>
      <c r="M117" s="23"/>
      <c r="N117" s="23">
        <v>0</v>
      </c>
      <c r="O117" s="23"/>
      <c r="P117" s="23">
        <v>0</v>
      </c>
      <c r="Q117" s="23"/>
      <c r="R117" s="23">
        <v>0</v>
      </c>
      <c r="S117" s="24"/>
      <c r="T117" s="23">
        <v>0</v>
      </c>
      <c r="U117" s="23"/>
      <c r="V117" s="23">
        <v>0</v>
      </c>
      <c r="W117" s="23"/>
      <c r="X117" s="23">
        <v>0</v>
      </c>
      <c r="Y117" s="23"/>
      <c r="Z117" s="23">
        <v>0</v>
      </c>
      <c r="AA117" s="23"/>
      <c r="AB117" s="23">
        <v>0</v>
      </c>
      <c r="AC117" s="23"/>
      <c r="AD117" s="23">
        <v>0</v>
      </c>
      <c r="AE117" s="23"/>
      <c r="AF117" s="23">
        <f t="shared" si="1"/>
        <v>0</v>
      </c>
      <c r="AH117" s="25"/>
      <c r="AJ117" s="25"/>
    </row>
    <row r="118" spans="1:36" ht="19.5" thickBot="1" x14ac:dyDescent="0.35">
      <c r="A118" s="18"/>
      <c r="B118" s="18"/>
      <c r="C118" s="18"/>
      <c r="D118" s="18"/>
      <c r="E118" s="18" t="s">
        <v>124</v>
      </c>
      <c r="F118" s="18"/>
      <c r="G118" s="19" t="s">
        <v>62</v>
      </c>
      <c r="H118" s="29">
        <v>7788</v>
      </c>
      <c r="I118" s="23"/>
      <c r="J118" s="29">
        <v>7788</v>
      </c>
      <c r="K118" s="23"/>
      <c r="L118" s="29">
        <v>7788</v>
      </c>
      <c r="M118" s="23"/>
      <c r="N118" s="29">
        <v>7788</v>
      </c>
      <c r="O118" s="23"/>
      <c r="P118" s="29">
        <v>7788</v>
      </c>
      <c r="Q118" s="23"/>
      <c r="R118" s="29">
        <v>7788</v>
      </c>
      <c r="S118" s="24"/>
      <c r="T118" s="29">
        <v>7788</v>
      </c>
      <c r="U118" s="29">
        <v>7605</v>
      </c>
      <c r="V118" s="29">
        <v>7788</v>
      </c>
      <c r="W118" s="27"/>
      <c r="X118" s="29">
        <v>7788</v>
      </c>
      <c r="Y118" s="23"/>
      <c r="Z118" s="29">
        <v>7788</v>
      </c>
      <c r="AA118" s="23"/>
      <c r="AB118" s="29">
        <v>7788</v>
      </c>
      <c r="AC118" s="23"/>
      <c r="AD118" s="29">
        <v>7788</v>
      </c>
      <c r="AE118" s="23"/>
      <c r="AF118" s="26">
        <f t="shared" si="1"/>
        <v>101061</v>
      </c>
      <c r="AH118" s="25"/>
      <c r="AJ118" s="25"/>
    </row>
    <row r="119" spans="1:36" ht="19.5" thickBot="1" x14ac:dyDescent="0.35">
      <c r="A119" s="18"/>
      <c r="B119" s="18"/>
      <c r="C119" s="18"/>
      <c r="D119" s="18" t="s">
        <v>125</v>
      </c>
      <c r="E119" s="18"/>
      <c r="F119" s="18"/>
      <c r="G119" s="19"/>
      <c r="H119" s="28">
        <f>ROUND(H46+H54+SUM(H62:H63)+SUM(H75:H78)+SUM(H83:H91)+H96+H101+H105+SUM(H109:H109)+SUM(H113:H118),5)</f>
        <v>533193</v>
      </c>
      <c r="I119" s="23"/>
      <c r="J119" s="28">
        <f>ROUND(J46+J54+SUM(J62:J63)+SUM(J75:J78)+SUM(J83:J91)+J96+J101+J105+SUM(J109:J109)+SUM(J113:J118),5)</f>
        <v>529768</v>
      </c>
      <c r="K119" s="23"/>
      <c r="L119" s="28">
        <f>ROUND(L46+L54+SUM(L62:L63)+SUM(L75:L78)+SUM(L83:L91)+L96+L101+L105+SUM(L109:L109)+SUM(L113:L118),5)</f>
        <v>722695</v>
      </c>
      <c r="M119" s="23"/>
      <c r="N119" s="28">
        <f>ROUND(N46+N54+SUM(N62:N63)+SUM(N75:N78)+SUM(N83:N91)+N96+N101+N105+SUM(N109:N109)+SUM(N113:N118),5)</f>
        <v>535193</v>
      </c>
      <c r="O119" s="23"/>
      <c r="P119" s="28">
        <f>ROUND(P46+P54+SUM(P62:P63)+SUM(P75:P78)+SUM(P83:P91)+P96+P101+P105+SUM(P109:P109)+SUM(P113:P118),5)</f>
        <v>533968</v>
      </c>
      <c r="Q119" s="23"/>
      <c r="R119" s="28">
        <f>ROUND(R46+R54+SUM(R62:R63)+SUM(R75:R78)+SUM(R83:R91)+R96+R101+R105+SUM(R109:R109)+SUM(R113:R118),5)</f>
        <v>551718</v>
      </c>
      <c r="S119" s="24"/>
      <c r="T119" s="28">
        <f>ROUND(T46+T54+SUM(T62:T63)+SUM(T75:T78)+SUM(T83:T91)+T96+T101+T105+SUM(T109:T109)+SUM(T113:T118),5)</f>
        <v>532518</v>
      </c>
      <c r="U119" s="23"/>
      <c r="V119" s="28">
        <f>ROUND(V46+V54+SUM(V62:V63)+SUM(V75:V78)+SUM(V83:V91)+V96+V101+V105+SUM(V109:V109)+SUM(V113:V118),5)</f>
        <v>529793</v>
      </c>
      <c r="W119" s="23"/>
      <c r="X119" s="28">
        <f>ROUND(X46+X54+SUM(X62:X63)+SUM(X75:X78)+SUM(X83:X91)+X96+X101+X105+SUM(X109:X109)+SUM(X113:X118),5)</f>
        <v>711470</v>
      </c>
      <c r="Y119" s="23"/>
      <c r="Z119" s="28">
        <f>ROUND(Z46+Z54+SUM(Z62:Z63)+SUM(Z75:Z78)+SUM(Z83:Z91)+Z96+Z101+Z105+SUM(Z109:Z109)+SUM(Z113:Z118),5)</f>
        <v>534443</v>
      </c>
      <c r="AA119" s="23"/>
      <c r="AB119" s="28">
        <f>ROUND(AB46+AB54+SUM(AB62:AB63)+SUM(AB75:AB78)+SUM(AB83:AB91)+AB96+AB101+AB105+SUM(AB109:AB109)+SUM(AB113:AB118),5)</f>
        <v>517534</v>
      </c>
      <c r="AC119" s="23"/>
      <c r="AD119" s="28">
        <f>ROUND(AD46+AD54+SUM(AD62:AD63)+SUM(AD75:AD78)+SUM(AD83:AD91)+AD96+AD101+AD105+SUM(AD109:AD109)+SUM(AD113:AD118),5)</f>
        <v>516784</v>
      </c>
      <c r="AE119" s="23"/>
      <c r="AF119" s="28">
        <f t="shared" si="1"/>
        <v>6749077</v>
      </c>
      <c r="AH119" s="25"/>
      <c r="AJ119" s="25"/>
    </row>
    <row r="120" spans="1:36" x14ac:dyDescent="0.3">
      <c r="A120" s="18"/>
      <c r="B120" s="18" t="s">
        <v>126</v>
      </c>
      <c r="C120" s="18"/>
      <c r="D120" s="18"/>
      <c r="E120" s="18"/>
      <c r="F120" s="18"/>
      <c r="G120" s="19"/>
      <c r="H120" s="23">
        <f>ROUND(H4+H45-H119,5)</f>
        <v>44903</v>
      </c>
      <c r="I120" s="23"/>
      <c r="J120" s="23">
        <f>ROUND(J4+J45-J119,5)</f>
        <v>44478</v>
      </c>
      <c r="K120" s="23"/>
      <c r="L120" s="23">
        <f>ROUND(L4+L45-L119,5)</f>
        <v>-138963</v>
      </c>
      <c r="M120" s="23"/>
      <c r="N120" s="23">
        <f>ROUND(N4+N45-N119,5)</f>
        <v>108503</v>
      </c>
      <c r="O120" s="23"/>
      <c r="P120" s="23">
        <f>ROUND(P4+P45-P119,5)</f>
        <v>15912</v>
      </c>
      <c r="Q120" s="23"/>
      <c r="R120" s="23">
        <f>ROUND(R4+R45-R119,5)</f>
        <v>5836</v>
      </c>
      <c r="S120" s="24"/>
      <c r="T120" s="23">
        <f>ROUND(T4+T45-T119,5)</f>
        <v>36478</v>
      </c>
      <c r="U120" s="23"/>
      <c r="V120" s="23">
        <f>ROUND(V4+V45-V119,5)</f>
        <v>-4589</v>
      </c>
      <c r="W120" s="23"/>
      <c r="X120" s="23">
        <f>ROUND(X4+X45-X119,5)</f>
        <v>-120724</v>
      </c>
      <c r="Y120" s="23"/>
      <c r="Z120" s="23">
        <f>ROUND(Z4+Z45-Z119,5)</f>
        <v>482997</v>
      </c>
      <c r="AA120" s="23"/>
      <c r="AB120" s="23">
        <f>ROUND(AB4+AB45-AB119,5)</f>
        <v>595557</v>
      </c>
      <c r="AC120" s="23"/>
      <c r="AD120" s="23">
        <f>ROUND(AD4+AD45-AD119,5)</f>
        <v>54748</v>
      </c>
      <c r="AE120" s="23"/>
      <c r="AF120" s="23">
        <f t="shared" si="1"/>
        <v>1125136</v>
      </c>
      <c r="AH120" s="25"/>
      <c r="AJ120" s="25"/>
    </row>
    <row r="121" spans="1:36" ht="19.5" thickBot="1" x14ac:dyDescent="0.35">
      <c r="A121" s="18"/>
      <c r="B121" s="18" t="s">
        <v>127</v>
      </c>
      <c r="C121" s="18"/>
      <c r="D121" s="18"/>
      <c r="E121" s="18"/>
      <c r="F121" s="18"/>
      <c r="G121" s="19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4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6" t="s">
        <v>13</v>
      </c>
      <c r="AH121" s="25"/>
      <c r="AJ121" s="25"/>
    </row>
    <row r="122" spans="1:36" ht="19.5" hidden="1" thickBot="1" x14ac:dyDescent="0.35">
      <c r="A122" s="18"/>
      <c r="B122" s="18"/>
      <c r="C122" s="18" t="s">
        <v>128</v>
      </c>
      <c r="D122" s="18"/>
      <c r="E122" s="18"/>
      <c r="F122" s="18"/>
      <c r="G122" s="19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4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 t="s">
        <v>13</v>
      </c>
      <c r="AH122" s="25"/>
      <c r="AJ122" s="25"/>
    </row>
    <row r="123" spans="1:36" ht="19.5" hidden="1" thickBot="1" x14ac:dyDescent="0.35">
      <c r="A123" s="18"/>
      <c r="B123" s="18"/>
      <c r="C123" s="18"/>
      <c r="D123" s="18" t="s">
        <v>129</v>
      </c>
      <c r="E123" s="18"/>
      <c r="F123" s="18"/>
      <c r="G123" s="19" t="s">
        <v>62</v>
      </c>
      <c r="H123" s="26">
        <v>0</v>
      </c>
      <c r="I123" s="23"/>
      <c r="J123" s="26">
        <v>0</v>
      </c>
      <c r="K123" s="23"/>
      <c r="L123" s="26">
        <v>0</v>
      </c>
      <c r="M123" s="23"/>
      <c r="N123" s="26">
        <v>0</v>
      </c>
      <c r="O123" s="23"/>
      <c r="P123" s="26">
        <v>0</v>
      </c>
      <c r="Q123" s="23"/>
      <c r="R123" s="26">
        <v>0</v>
      </c>
      <c r="S123" s="24"/>
      <c r="T123" s="26">
        <v>0</v>
      </c>
      <c r="U123" s="23"/>
      <c r="V123" s="26">
        <v>0</v>
      </c>
      <c r="W123" s="23"/>
      <c r="X123" s="26">
        <v>0</v>
      </c>
      <c r="Y123" s="23"/>
      <c r="Z123" s="26">
        <v>0</v>
      </c>
      <c r="AA123" s="23"/>
      <c r="AB123" s="26">
        <v>0</v>
      </c>
      <c r="AC123" s="23"/>
      <c r="AD123" s="26">
        <v>0</v>
      </c>
      <c r="AE123" s="23"/>
      <c r="AF123" s="26">
        <f t="shared" si="1"/>
        <v>0</v>
      </c>
      <c r="AH123" s="25"/>
      <c r="AJ123" s="25"/>
    </row>
    <row r="124" spans="1:36" ht="19.5" hidden="1" thickBot="1" x14ac:dyDescent="0.35">
      <c r="A124" s="18"/>
      <c r="B124" s="18"/>
      <c r="C124" s="18" t="s">
        <v>130</v>
      </c>
      <c r="D124" s="18"/>
      <c r="E124" s="18"/>
      <c r="F124" s="18"/>
      <c r="G124" s="19"/>
      <c r="H124" s="23">
        <f>ROUND(SUM(H122:H123),5)</f>
        <v>0</v>
      </c>
      <c r="I124" s="23"/>
      <c r="J124" s="23">
        <f>ROUND(SUM(J122:J123),5)</f>
        <v>0</v>
      </c>
      <c r="K124" s="23"/>
      <c r="L124" s="23">
        <f>ROUND(SUM(L122:L123),5)</f>
        <v>0</v>
      </c>
      <c r="M124" s="23"/>
      <c r="N124" s="23">
        <f>ROUND(SUM(N122:N123),5)</f>
        <v>0</v>
      </c>
      <c r="O124" s="23"/>
      <c r="P124" s="23">
        <f>ROUND(SUM(P122:P123),5)</f>
        <v>0</v>
      </c>
      <c r="Q124" s="23"/>
      <c r="R124" s="23">
        <f>ROUND(SUM(R122:R123),5)</f>
        <v>0</v>
      </c>
      <c r="S124" s="24"/>
      <c r="T124" s="23">
        <f>ROUND(SUM(T122:T123),5)</f>
        <v>0</v>
      </c>
      <c r="U124" s="23"/>
      <c r="V124" s="23">
        <f>ROUND(SUM(V122:V123),5)</f>
        <v>0</v>
      </c>
      <c r="W124" s="23"/>
      <c r="X124" s="23">
        <f>ROUND(SUM(X122:X123),5)</f>
        <v>0</v>
      </c>
      <c r="Y124" s="23"/>
      <c r="Z124" s="23">
        <f>ROUND(SUM(Z122:Z123),5)</f>
        <v>0</v>
      </c>
      <c r="AA124" s="23"/>
      <c r="AB124" s="23">
        <f>ROUND(SUM(AB122:AB123),5)</f>
        <v>0</v>
      </c>
      <c r="AC124" s="23"/>
      <c r="AD124" s="23">
        <f>ROUND(SUM(AD122:AD123),5)</f>
        <v>0</v>
      </c>
      <c r="AE124" s="23"/>
      <c r="AF124" s="23">
        <f t="shared" si="1"/>
        <v>0</v>
      </c>
      <c r="AH124" s="25"/>
      <c r="AJ124" s="25"/>
    </row>
    <row r="125" spans="1:36" ht="19.5" hidden="1" thickBot="1" x14ac:dyDescent="0.35">
      <c r="A125" s="18"/>
      <c r="B125" s="18"/>
      <c r="C125" s="18" t="s">
        <v>131</v>
      </c>
      <c r="D125" s="18"/>
      <c r="E125" s="18"/>
      <c r="F125" s="18"/>
      <c r="G125" s="19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4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>
        <f t="shared" si="1"/>
        <v>0</v>
      </c>
      <c r="AH125" s="25"/>
      <c r="AJ125" s="25"/>
    </row>
    <row r="126" spans="1:36" ht="19.5" hidden="1" thickBot="1" x14ac:dyDescent="0.35">
      <c r="A126" s="18"/>
      <c r="B126" s="18"/>
      <c r="C126" s="18"/>
      <c r="D126" s="18" t="s">
        <v>132</v>
      </c>
      <c r="E126" s="18"/>
      <c r="F126" s="18"/>
      <c r="G126" s="19" t="s">
        <v>62</v>
      </c>
      <c r="H126" s="23">
        <v>0</v>
      </c>
      <c r="I126" s="23"/>
      <c r="J126" s="23">
        <v>0</v>
      </c>
      <c r="K126" s="23"/>
      <c r="L126" s="23">
        <v>0</v>
      </c>
      <c r="M126" s="23"/>
      <c r="N126" s="23">
        <v>0</v>
      </c>
      <c r="O126" s="23"/>
      <c r="P126" s="23">
        <v>0</v>
      </c>
      <c r="Q126" s="23"/>
      <c r="R126" s="23">
        <v>0</v>
      </c>
      <c r="S126" s="24"/>
      <c r="T126" s="23">
        <v>0</v>
      </c>
      <c r="U126" s="23"/>
      <c r="V126" s="23">
        <v>0</v>
      </c>
      <c r="W126" s="23"/>
      <c r="X126" s="23">
        <v>0</v>
      </c>
      <c r="Y126" s="23"/>
      <c r="Z126" s="23">
        <v>0</v>
      </c>
      <c r="AA126" s="23"/>
      <c r="AB126" s="23">
        <v>0</v>
      </c>
      <c r="AC126" s="23"/>
      <c r="AD126" s="23">
        <v>0</v>
      </c>
      <c r="AE126" s="23"/>
      <c r="AF126" s="23">
        <f t="shared" si="1"/>
        <v>0</v>
      </c>
      <c r="AH126" s="25"/>
      <c r="AJ126" s="25"/>
    </row>
    <row r="127" spans="1:36" ht="19.5" hidden="1" thickBot="1" x14ac:dyDescent="0.35">
      <c r="A127" s="18"/>
      <c r="B127" s="18"/>
      <c r="C127" s="18"/>
      <c r="D127" s="18" t="s">
        <v>133</v>
      </c>
      <c r="E127" s="18"/>
      <c r="F127" s="18"/>
      <c r="G127" s="19" t="s">
        <v>62</v>
      </c>
      <c r="H127" s="23">
        <f>+H126*0.072</f>
        <v>0</v>
      </c>
      <c r="I127" s="23"/>
      <c r="J127" s="23">
        <f>+J126*0.072</f>
        <v>0</v>
      </c>
      <c r="K127" s="23"/>
      <c r="L127" s="23">
        <f>+L126*0.072</f>
        <v>0</v>
      </c>
      <c r="M127" s="23"/>
      <c r="N127" s="23">
        <f>+N126*0.072</f>
        <v>0</v>
      </c>
      <c r="O127" s="23"/>
      <c r="P127" s="23">
        <f>+P126*0.072</f>
        <v>0</v>
      </c>
      <c r="Q127" s="23"/>
      <c r="R127" s="23">
        <f>+R126*0.072</f>
        <v>0</v>
      </c>
      <c r="S127" s="24"/>
      <c r="T127" s="23">
        <f>+T126*0.072</f>
        <v>0</v>
      </c>
      <c r="U127" s="23"/>
      <c r="V127" s="23">
        <f>+V126*0.072</f>
        <v>0</v>
      </c>
      <c r="W127" s="23"/>
      <c r="X127" s="23">
        <f>+X126*0.072</f>
        <v>0</v>
      </c>
      <c r="Y127" s="23"/>
      <c r="Z127" s="23">
        <f>+Z126*0.072</f>
        <v>0</v>
      </c>
      <c r="AA127" s="23"/>
      <c r="AB127" s="23">
        <f>+AB126*0.072</f>
        <v>0</v>
      </c>
      <c r="AC127" s="23"/>
      <c r="AD127" s="23">
        <f>+AD126*0.072</f>
        <v>0</v>
      </c>
      <c r="AE127" s="23"/>
      <c r="AF127" s="23">
        <f t="shared" si="1"/>
        <v>0</v>
      </c>
      <c r="AH127" s="25"/>
      <c r="AJ127" s="25"/>
    </row>
    <row r="128" spans="1:36" ht="19.5" hidden="1" thickBot="1" x14ac:dyDescent="0.35">
      <c r="A128" s="18"/>
      <c r="B128" s="18"/>
      <c r="C128" s="18"/>
      <c r="D128" s="18" t="s">
        <v>134</v>
      </c>
      <c r="E128" s="18"/>
      <c r="F128" s="18"/>
      <c r="G128" s="19" t="s">
        <v>62</v>
      </c>
      <c r="H128" s="27">
        <v>0</v>
      </c>
      <c r="I128" s="23">
        <v>0</v>
      </c>
      <c r="J128" s="27">
        <v>0</v>
      </c>
      <c r="K128" s="23">
        <v>0</v>
      </c>
      <c r="L128" s="27">
        <v>0</v>
      </c>
      <c r="M128" s="23"/>
      <c r="N128" s="27">
        <v>0</v>
      </c>
      <c r="O128" s="23"/>
      <c r="P128" s="27">
        <v>0</v>
      </c>
      <c r="Q128" s="23"/>
      <c r="R128" s="27">
        <v>0</v>
      </c>
      <c r="S128" s="24"/>
      <c r="T128" s="27">
        <v>0</v>
      </c>
      <c r="U128" s="23"/>
      <c r="V128" s="27">
        <v>0</v>
      </c>
      <c r="W128" s="23"/>
      <c r="X128" s="27">
        <v>0</v>
      </c>
      <c r="Y128" s="23"/>
      <c r="Z128" s="27">
        <v>0</v>
      </c>
      <c r="AA128" s="23"/>
      <c r="AB128" s="27">
        <v>0</v>
      </c>
      <c r="AC128" s="23"/>
      <c r="AD128" s="27">
        <v>0</v>
      </c>
      <c r="AE128" s="23"/>
      <c r="AF128" s="26">
        <f t="shared" si="1"/>
        <v>0</v>
      </c>
      <c r="AH128" s="25"/>
      <c r="AJ128" s="25"/>
    </row>
    <row r="129" spans="1:36" ht="19.5" hidden="1" thickBot="1" x14ac:dyDescent="0.35">
      <c r="A129" s="18"/>
      <c r="B129" s="18"/>
      <c r="C129" s="18" t="s">
        <v>135</v>
      </c>
      <c r="D129" s="18"/>
      <c r="E129" s="18"/>
      <c r="F129" s="18"/>
      <c r="G129" s="19"/>
      <c r="H129" s="30">
        <f>ROUND(SUM(H125:H128),5)</f>
        <v>0</v>
      </c>
      <c r="I129" s="23"/>
      <c r="J129" s="30">
        <f>ROUND(SUM(J125:J128),5)</f>
        <v>0</v>
      </c>
      <c r="K129" s="23"/>
      <c r="L129" s="30">
        <f>ROUND(SUM(L125:L128),5)</f>
        <v>0</v>
      </c>
      <c r="M129" s="23"/>
      <c r="N129" s="30">
        <f>ROUND(SUM(N125:N128),5)</f>
        <v>0</v>
      </c>
      <c r="O129" s="23"/>
      <c r="P129" s="30">
        <f>ROUND(SUM(P125:P128),5)</f>
        <v>0</v>
      </c>
      <c r="Q129" s="23"/>
      <c r="R129" s="30">
        <f>ROUND(SUM(R125:R128),5)</f>
        <v>0</v>
      </c>
      <c r="S129" s="24"/>
      <c r="T129" s="30">
        <f>ROUND(SUM(T125:T128),5)</f>
        <v>0</v>
      </c>
      <c r="U129" s="23"/>
      <c r="V129" s="30">
        <f>ROUND(SUM(V125:V128),5)</f>
        <v>0</v>
      </c>
      <c r="W129" s="23"/>
      <c r="X129" s="30">
        <f>ROUND(SUM(X125:X128),5)</f>
        <v>0</v>
      </c>
      <c r="Y129" s="23"/>
      <c r="Z129" s="30">
        <f>ROUND(SUM(Z125:Z128),5)</f>
        <v>0</v>
      </c>
      <c r="AA129" s="23"/>
      <c r="AB129" s="30">
        <f>ROUND(SUM(AB125:AB128),5)</f>
        <v>0</v>
      </c>
      <c r="AC129" s="23"/>
      <c r="AD129" s="30">
        <f>ROUND(SUM(AD125:AD128),5)</f>
        <v>0</v>
      </c>
      <c r="AE129" s="23"/>
      <c r="AF129" s="28">
        <f t="shared" si="1"/>
        <v>0</v>
      </c>
      <c r="AH129" s="25"/>
      <c r="AJ129" s="25"/>
    </row>
    <row r="130" spans="1:36" ht="19.5" hidden="1" thickBot="1" x14ac:dyDescent="0.35">
      <c r="A130" s="18"/>
      <c r="B130" s="18" t="s">
        <v>136</v>
      </c>
      <c r="C130" s="18"/>
      <c r="D130" s="18"/>
      <c r="E130" s="18"/>
      <c r="F130" s="18"/>
      <c r="G130" s="19"/>
      <c r="H130" s="30">
        <f>ROUND(H121+H124-H129,5)</f>
        <v>0</v>
      </c>
      <c r="I130" s="23"/>
      <c r="J130" s="30">
        <f>ROUND(J121+J124-J129,5)</f>
        <v>0</v>
      </c>
      <c r="K130" s="23"/>
      <c r="L130" s="30">
        <f>ROUND(L121+L124-L129,5)</f>
        <v>0</v>
      </c>
      <c r="M130" s="23"/>
      <c r="N130" s="30">
        <f>ROUND(N121+N124-N129,5)</f>
        <v>0</v>
      </c>
      <c r="O130" s="23"/>
      <c r="P130" s="30">
        <f>ROUND(P121+P124-P129,5)</f>
        <v>0</v>
      </c>
      <c r="Q130" s="23"/>
      <c r="R130" s="30">
        <f>ROUND(R121+R124-R129,5)</f>
        <v>0</v>
      </c>
      <c r="S130" s="24"/>
      <c r="T130" s="30">
        <f>ROUND(T121+T124-T129,5)</f>
        <v>0</v>
      </c>
      <c r="U130" s="23"/>
      <c r="V130" s="30">
        <f>ROUND(V121+V124-V129,5)</f>
        <v>0</v>
      </c>
      <c r="W130" s="23"/>
      <c r="X130" s="30">
        <f>ROUND(X121+X124-X129,5)</f>
        <v>0</v>
      </c>
      <c r="Y130" s="23"/>
      <c r="Z130" s="30">
        <f>ROUND(Z121+Z124-Z129,5)</f>
        <v>0</v>
      </c>
      <c r="AA130" s="23"/>
      <c r="AB130" s="30">
        <f>ROUND(AB121+AB124-AB129,5)</f>
        <v>0</v>
      </c>
      <c r="AC130" s="23"/>
      <c r="AD130" s="30">
        <f>ROUND(AD121+AD124-AD129,5)</f>
        <v>0</v>
      </c>
      <c r="AE130" s="23"/>
      <c r="AF130" s="28">
        <f t="shared" si="1"/>
        <v>0</v>
      </c>
      <c r="AH130" s="25"/>
      <c r="AJ130" s="25"/>
    </row>
    <row r="131" spans="1:36" ht="19.5" thickBot="1" x14ac:dyDescent="0.35">
      <c r="A131" s="18"/>
      <c r="B131" s="18"/>
      <c r="C131" s="18"/>
      <c r="D131" s="18"/>
      <c r="E131" s="18" t="s">
        <v>139</v>
      </c>
      <c r="G131" s="19"/>
      <c r="H131" s="30">
        <v>0</v>
      </c>
      <c r="I131" s="23"/>
      <c r="J131" s="30">
        <v>0</v>
      </c>
      <c r="K131" s="23"/>
      <c r="L131" s="30">
        <v>0</v>
      </c>
      <c r="M131" s="23"/>
      <c r="N131" s="30">
        <v>0</v>
      </c>
      <c r="O131" s="23"/>
      <c r="P131" s="30">
        <v>0</v>
      </c>
      <c r="Q131" s="23"/>
      <c r="R131" s="30">
        <v>0</v>
      </c>
      <c r="S131" s="24"/>
      <c r="T131" s="30">
        <v>0</v>
      </c>
      <c r="U131" s="23"/>
      <c r="V131" s="30">
        <v>0</v>
      </c>
      <c r="W131" s="23"/>
      <c r="X131" s="30">
        <v>0</v>
      </c>
      <c r="Y131" s="23"/>
      <c r="Z131" s="30">
        <v>0</v>
      </c>
      <c r="AA131" s="23"/>
      <c r="AB131" s="30">
        <v>0</v>
      </c>
      <c r="AC131" s="23"/>
      <c r="AD131" s="30">
        <v>0</v>
      </c>
      <c r="AE131" s="23"/>
      <c r="AF131" s="23">
        <f t="shared" si="1"/>
        <v>0</v>
      </c>
      <c r="AH131" s="25"/>
      <c r="AJ131" s="25"/>
    </row>
    <row r="132" spans="1:36" s="2" customFormat="1" ht="19.5" thickBot="1" x14ac:dyDescent="0.35">
      <c r="A132" s="18" t="s">
        <v>137</v>
      </c>
      <c r="B132" s="18"/>
      <c r="C132" s="18"/>
      <c r="D132" s="18"/>
      <c r="E132" s="18"/>
      <c r="F132" s="18"/>
      <c r="G132" s="19"/>
      <c r="H132" s="31">
        <f>ROUND(H120+H130,5)</f>
        <v>44903</v>
      </c>
      <c r="I132" s="23"/>
      <c r="J132" s="31">
        <f>ROUND(J120+J130,5)</f>
        <v>44478</v>
      </c>
      <c r="K132" s="23"/>
      <c r="L132" s="31">
        <f>ROUND(L120+L130,5)</f>
        <v>-138963</v>
      </c>
      <c r="M132" s="23"/>
      <c r="N132" s="31">
        <f>ROUND(N120+N130,5)</f>
        <v>108503</v>
      </c>
      <c r="O132" s="23"/>
      <c r="P132" s="31">
        <f>ROUND(P120+P130,5)</f>
        <v>15912</v>
      </c>
      <c r="Q132" s="23"/>
      <c r="R132" s="31">
        <f>ROUND(R120+R130,5)</f>
        <v>5836</v>
      </c>
      <c r="S132" s="24"/>
      <c r="T132" s="31">
        <f>ROUND(T120+T130,5)</f>
        <v>36478</v>
      </c>
      <c r="U132" s="23"/>
      <c r="V132" s="31">
        <f>ROUND(V120+V130,5)</f>
        <v>-4589</v>
      </c>
      <c r="W132" s="23"/>
      <c r="X132" s="31">
        <f>ROUND(X120+X130,5)</f>
        <v>-120724</v>
      </c>
      <c r="Y132" s="23"/>
      <c r="Z132" s="31">
        <f>ROUND(Z120+Z130,5)</f>
        <v>482997</v>
      </c>
      <c r="AA132" s="23"/>
      <c r="AB132" s="31">
        <f>ROUND(AB120+AB130,5)</f>
        <v>595557</v>
      </c>
      <c r="AC132" s="23"/>
      <c r="AD132" s="31">
        <f>ROUND(AD120+AD130,5)</f>
        <v>54748</v>
      </c>
      <c r="AE132" s="23"/>
      <c r="AF132" s="31">
        <f t="shared" si="1"/>
        <v>1125136</v>
      </c>
      <c r="AH132" s="25"/>
      <c r="AJ132" s="25"/>
    </row>
    <row r="133" spans="1:36" ht="19.5" thickTop="1" x14ac:dyDescent="0.3">
      <c r="AJ133" s="25"/>
    </row>
    <row r="134" spans="1:36" x14ac:dyDescent="0.3">
      <c r="AF134" s="25" t="s">
        <v>13</v>
      </c>
      <c r="AJ134" s="25"/>
    </row>
    <row r="135" spans="1:36" x14ac:dyDescent="0.3">
      <c r="H135" s="4" t="s">
        <v>13</v>
      </c>
      <c r="Z135" s="4" t="s">
        <v>13</v>
      </c>
      <c r="AF135" s="32"/>
    </row>
    <row r="136" spans="1:36" x14ac:dyDescent="0.3">
      <c r="Z136" s="4" t="s">
        <v>13</v>
      </c>
      <c r="AF136" s="32" t="s">
        <v>13</v>
      </c>
    </row>
    <row r="137" spans="1:36" x14ac:dyDescent="0.3">
      <c r="AF137" s="4" t="s">
        <v>13</v>
      </c>
    </row>
    <row r="138" spans="1:36" x14ac:dyDescent="0.3">
      <c r="AF138" s="33" t="s">
        <v>13</v>
      </c>
    </row>
    <row r="139" spans="1:36" x14ac:dyDescent="0.3">
      <c r="AF139" s="4" t="s">
        <v>13</v>
      </c>
    </row>
    <row r="140" spans="1:36" x14ac:dyDescent="0.3">
      <c r="AF140" s="33" t="s">
        <v>13</v>
      </c>
    </row>
    <row r="141" spans="1:36" x14ac:dyDescent="0.3">
      <c r="AF141" s="33" t="s">
        <v>13</v>
      </c>
    </row>
  </sheetData>
  <pageMargins left="0.7" right="0.7" top="0.75" bottom="0.75" header="0.3" footer="0.3"/>
  <pageSetup paperSize="5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DIDS</dc:creator>
  <cp:lastModifiedBy>DIDD</cp:lastModifiedBy>
  <cp:lastPrinted>2022-06-16T14:50:24Z</cp:lastPrinted>
  <dcterms:created xsi:type="dcterms:W3CDTF">2021-06-28T13:50:03Z</dcterms:created>
  <dcterms:modified xsi:type="dcterms:W3CDTF">2022-06-16T15:26:56Z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36966-a619-40d8-8ef3-942bc043306c_Enabled">
    <vt:lpwstr>true</vt:lpwstr>
  </property>
  <property fmtid="{D5CDD505-2E9C-101B-9397-08002B2CF9AE}" pid="3" name="MSIP_Label_1f936966-a619-40d8-8ef3-942bc043306c_SetDate">
    <vt:lpwstr>2021-06-28T13:50:04Z</vt:lpwstr>
  </property>
  <property fmtid="{D5CDD505-2E9C-101B-9397-08002B2CF9AE}" pid="4" name="MSIP_Label_1f936966-a619-40d8-8ef3-942bc043306c_Method">
    <vt:lpwstr>Standard</vt:lpwstr>
  </property>
  <property fmtid="{D5CDD505-2E9C-101B-9397-08002B2CF9AE}" pid="5" name="MSIP_Label_1f936966-a619-40d8-8ef3-942bc043306c_Name">
    <vt:lpwstr>General</vt:lpwstr>
  </property>
  <property fmtid="{D5CDD505-2E9C-101B-9397-08002B2CF9AE}" pid="6" name="MSIP_Label_1f936966-a619-40d8-8ef3-942bc043306c_SiteId">
    <vt:lpwstr>4cd5b4ae-c470-481f-8624-901f42efe3ed</vt:lpwstr>
  </property>
  <property fmtid="{D5CDD505-2E9C-101B-9397-08002B2CF9AE}" pid="7" name="MSIP_Label_1f936966-a619-40d8-8ef3-942bc043306c_ActionId">
    <vt:lpwstr>2200b282-e3ed-40c2-92bf-87cfb268a36b</vt:lpwstr>
  </property>
  <property fmtid="{D5CDD505-2E9C-101B-9397-08002B2CF9AE}" pid="8" name="MSIP_Label_1f936966-a619-40d8-8ef3-942bc043306c_ContentBits">
    <vt:lpwstr>0</vt:lpwstr>
  </property>
</Properties>
</file>