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52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<sst xmlns="http://schemas.openxmlformats.org/spreadsheetml/2006/main" count="59" uniqueCount="55">
  <si>
    <t>FRIENDS OF BOWIE NATURE PARK</t>
  </si>
  <si>
    <t>REVENUE</t>
  </si>
  <si>
    <t>Grants</t>
  </si>
  <si>
    <t>Museum</t>
  </si>
  <si>
    <t>TOTAL REVENUE</t>
  </si>
  <si>
    <t>EXPENSES</t>
  </si>
  <si>
    <t>ADMIN</t>
  </si>
  <si>
    <t>P. O. Box</t>
  </si>
  <si>
    <t>Insurance</t>
  </si>
  <si>
    <t>Office Supplies / Printing</t>
  </si>
  <si>
    <t>Postage</t>
  </si>
  <si>
    <t>WIX; Dynadot (website)</t>
  </si>
  <si>
    <t>Sub-Total</t>
  </si>
  <si>
    <t>FUNDRAISING</t>
  </si>
  <si>
    <t>Misc Fundraising</t>
  </si>
  <si>
    <t>PROGRAMS</t>
  </si>
  <si>
    <t>Nature Park Program Support</t>
  </si>
  <si>
    <t>Summer Day Camp Scholarships</t>
  </si>
  <si>
    <t>Bowie Museum</t>
  </si>
  <si>
    <t>Trail Maintenance &amp; Garden Crew</t>
  </si>
  <si>
    <t>Holiday Concert</t>
  </si>
  <si>
    <t>TOTAL EXPENSES</t>
  </si>
  <si>
    <t>Increase (Loss)</t>
  </si>
  <si>
    <t>Amazon Smile</t>
  </si>
  <si>
    <t>Brochures</t>
  </si>
  <si>
    <t>Beginning Balance</t>
  </si>
  <si>
    <t>Ending Balance</t>
  </si>
  <si>
    <t>FirstBank Operating</t>
  </si>
  <si>
    <t>FirstBank Investment</t>
  </si>
  <si>
    <t>PayPal</t>
  </si>
  <si>
    <t>Revenue</t>
  </si>
  <si>
    <t>Expenses</t>
  </si>
  <si>
    <t>Park Projects</t>
  </si>
  <si>
    <t>Total Available</t>
  </si>
  <si>
    <t>Less Obligations:</t>
  </si>
  <si>
    <t xml:space="preserve">    Museum</t>
  </si>
  <si>
    <t xml:space="preserve">    Library Trail</t>
  </si>
  <si>
    <t xml:space="preserve">    Big PayBack</t>
  </si>
  <si>
    <t>Net Available After Obligations</t>
  </si>
  <si>
    <t>Total Obligations</t>
  </si>
  <si>
    <t>Big PayBack</t>
  </si>
  <si>
    <t xml:space="preserve">CNM Membership  </t>
  </si>
  <si>
    <t>Books/Misc.</t>
  </si>
  <si>
    <t>z</t>
  </si>
  <si>
    <t>2019 Bal.</t>
  </si>
  <si>
    <t>TOTAL - Statements</t>
  </si>
  <si>
    <t>Dues</t>
  </si>
  <si>
    <t>Domations</t>
  </si>
  <si>
    <t>Beg Bal</t>
  </si>
  <si>
    <t>TN SoS filing</t>
  </si>
  <si>
    <t>Chamber of Commerce Membership</t>
  </si>
  <si>
    <t>Fees: PayPal, Big Payback</t>
  </si>
  <si>
    <t>PROPOSED BUDGET 2020</t>
  </si>
  <si>
    <t>Beginning Balance:</t>
  </si>
  <si>
    <t>CHECKING / INVESTMENT ACCOUNTS: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</si>
</sst>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42" applyFont="1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9" fillId="0" borderId="0" xfId="42" applyFont="1" applyAlignment="1">
      <alignment/>
    </xf>
    <xf numFmtId="0" fontId="19" fillId="0" borderId="0" xfId="0" applyFont="1" applyAlignment="1">
      <alignment/>
    </xf>
    <xf numFmtId="43" fontId="2" fillId="0" borderId="0" xfId="42" applyFont="1" applyAlignment="1">
      <alignment horizontal="right" wrapText="1"/>
    </xf>
    <xf numFmtId="0" fontId="19" fillId="0" borderId="0" xfId="42" applyNumberFormat="1" applyFont="1" applyAlignment="1">
      <alignment horizontal="center"/>
    </xf>
    <xf numFmtId="43" fontId="19" fillId="0" borderId="0" xfId="42" applyFont="1" applyAlignment="1">
      <alignment horizontal="center"/>
    </xf>
    <xf numFmtId="43" fontId="17" fillId="0" borderId="0" xfId="42" applyFont="1" applyAlignment="1">
      <alignment/>
    </xf>
    <xf numFmtId="43" fontId="0" fillId="0" borderId="10" xfId="42" applyFont="1" applyBorder="1" applyAlignment="1">
      <alignment/>
    </xf>
    <xf numFmtId="43" fontId="23" fillId="0" borderId="0" xfId="42" applyFont="1" applyAlignment="1">
      <alignment/>
    </xf>
    <xf numFmtId="43" fontId="24" fillId="0" borderId="0" xfId="42" applyFont="1" applyAlignment="1">
      <alignment horizontal="center"/>
    </xf>
    <xf numFmtId="0" fontId="4" fillId="0" borderId="10" xfId="42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17" fillId="0" borderId="0" xfId="0" applyFont="1" applyAlignment="1">
      <alignment/>
    </xf>
    <xf numFmtId="43" fontId="25" fillId="0" borderId="0" xfId="42" applyFont="1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43" fontId="4" fillId="0" borderId="0" xfId="42" applyNumberFormat="1" applyFont="1" applyAlignment="1">
      <alignment/>
    </xf>
    <xf numFmtId="43" fontId="0" fillId="0" borderId="10" xfId="0" applyNumberFormat="1" applyBorder="1" applyAlignment="1">
      <alignment/>
    </xf>
    <xf numFmtId="43" fontId="26" fillId="0" borderId="0" xfId="0" applyNumberFormat="1" applyFont="1" applyAlignment="1">
      <alignment/>
    </xf>
    <xf numFmtId="43" fontId="26" fillId="0" borderId="10" xfId="0" applyNumberFormat="1" applyFont="1" applyBorder="1" applyAlignment="1">
      <alignment/>
    </xf>
    <xf numFmtId="0" fontId="4" fillId="0" borderId="0" xfId="42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44" fontId="0" fillId="0" borderId="0" xfId="0" applyNumberFormat="1" applyBorder="1" applyAlignment="1">
      <alignment/>
    </xf>
    <xf numFmtId="43" fontId="4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4" fillId="0" borderId="0" xfId="42" applyNumberFormat="1" applyFont="1" applyBorder="1" applyAlignment="1">
      <alignment/>
    </xf>
    <xf numFmtId="0" fontId="19" fillId="0" borderId="10" xfId="0" applyFont="1" applyBorder="1" applyAlignment="1">
      <alignment/>
    </xf>
    <xf numFmtId="43" fontId="19" fillId="0" borderId="10" xfId="42" applyFont="1" applyBorder="1" applyAlignment="1">
      <alignment/>
    </xf>
    <xf numFmtId="43" fontId="19" fillId="0" borderId="10" xfId="4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5">
      <selection activeCell="E9" sqref="E9"/>
    </sheetView>
  </sheetViews>
  <sheetFormatPr defaultColWidth="9.140625" defaultRowHeight="15"/>
  <cols>
    <col min="1" max="1" width="35.8515625" style="0" customWidth="1"/>
    <col min="2" max="2" width="17.7109375" style="1" hidden="1" customWidth="1"/>
    <col min="3" max="3" width="18.8515625" style="1" hidden="1" customWidth="1"/>
    <col min="4" max="4" width="4.140625" style="0" hidden="1" customWidth="1"/>
    <col min="5" max="5" width="11.421875" style="0" customWidth="1"/>
    <col min="6" max="6" width="4.140625" style="0" customWidth="1"/>
    <col min="7" max="7" width="32.57421875" style="0" customWidth="1"/>
    <col min="8" max="8" width="13.00390625" style="0" customWidth="1"/>
  </cols>
  <sheetData>
    <row r="1" spans="1:8" ht="18">
      <c r="A1" s="42" t="s">
        <v>0</v>
      </c>
      <c r="B1" s="42"/>
      <c r="C1" s="42"/>
      <c r="D1" s="42"/>
      <c r="E1" s="42"/>
      <c r="F1" s="42"/>
      <c r="G1" s="42"/>
      <c r="H1" s="42"/>
    </row>
    <row r="2" spans="1:15" ht="15.75">
      <c r="A2" s="43" t="s">
        <v>52</v>
      </c>
      <c r="B2" s="43"/>
      <c r="C2" s="43"/>
      <c r="D2" s="43"/>
      <c r="E2" s="43"/>
      <c r="F2" s="43"/>
      <c r="G2" s="43"/>
      <c r="H2" s="43"/>
      <c r="O2" s="18"/>
    </row>
    <row r="4" spans="1:8" ht="15.75">
      <c r="A4" s="41" t="s">
        <v>1</v>
      </c>
      <c r="B4" s="41"/>
      <c r="C4" s="41"/>
      <c r="D4" s="41"/>
      <c r="E4" s="41"/>
      <c r="F4" s="16"/>
      <c r="G4" s="41" t="s">
        <v>5</v>
      </c>
      <c r="H4" s="41"/>
    </row>
    <row r="5" spans="2:7" ht="15">
      <c r="B5" s="17">
        <v>2019</v>
      </c>
      <c r="C5" s="17">
        <v>2019</v>
      </c>
      <c r="D5" s="17"/>
      <c r="E5" s="27"/>
      <c r="F5" s="28"/>
      <c r="G5" s="4"/>
    </row>
    <row r="6" spans="1:7" ht="15">
      <c r="A6" t="s">
        <v>23</v>
      </c>
      <c r="B6" s="10">
        <v>100</v>
      </c>
      <c r="C6" s="10">
        <v>117.36</v>
      </c>
      <c r="D6" t="s">
        <v>43</v>
      </c>
      <c r="E6">
        <v>100</v>
      </c>
      <c r="G6" s="4" t="s">
        <v>6</v>
      </c>
    </row>
    <row r="7" spans="1:8" ht="15">
      <c r="A7" s="3" t="s">
        <v>46</v>
      </c>
      <c r="E7" s="7">
        <v>390</v>
      </c>
      <c r="G7" s="3" t="s">
        <v>7</v>
      </c>
      <c r="H7" s="21">
        <v>-56</v>
      </c>
    </row>
    <row r="8" spans="1:8" ht="15">
      <c r="A8" s="3" t="s">
        <v>47</v>
      </c>
      <c r="E8" s="7">
        <f>1440-325+700</f>
        <v>1815</v>
      </c>
      <c r="G8" s="3" t="s">
        <v>8</v>
      </c>
      <c r="H8" s="21">
        <v>-500</v>
      </c>
    </row>
    <row r="9" spans="1:8" ht="15">
      <c r="A9" s="3" t="s">
        <v>40</v>
      </c>
      <c r="B9" s="1">
        <v>500</v>
      </c>
      <c r="C9" s="1">
        <v>140</v>
      </c>
      <c r="E9" s="7">
        <v>140</v>
      </c>
      <c r="G9" s="3" t="s">
        <v>49</v>
      </c>
      <c r="H9" s="21">
        <v>-20.47</v>
      </c>
    </row>
    <row r="10" spans="1:8" ht="15">
      <c r="A10" s="3" t="s">
        <v>2</v>
      </c>
      <c r="B10" s="1">
        <v>1000</v>
      </c>
      <c r="C10" s="1">
        <f>2554.41</f>
        <v>2554.41</v>
      </c>
      <c r="D10" t="s">
        <v>43</v>
      </c>
      <c r="E10" s="7">
        <v>500</v>
      </c>
      <c r="G10" s="3" t="s">
        <v>9</v>
      </c>
      <c r="H10" s="21">
        <v>-200</v>
      </c>
    </row>
    <row r="11" spans="1:8" ht="15">
      <c r="A11" s="3" t="s">
        <v>3</v>
      </c>
      <c r="B11" s="1">
        <v>100</v>
      </c>
      <c r="C11" s="15">
        <v>0</v>
      </c>
      <c r="G11" s="3" t="s">
        <v>10</v>
      </c>
      <c r="H11" s="21">
        <v>-100</v>
      </c>
    </row>
    <row r="12" spans="1:8" ht="15">
      <c r="A12" s="6" t="s">
        <v>42</v>
      </c>
      <c r="B12" s="1">
        <v>42</v>
      </c>
      <c r="C12" s="1">
        <f>29.47+14.88</f>
        <v>44.35</v>
      </c>
      <c r="D12" t="s">
        <v>43</v>
      </c>
      <c r="E12" s="18"/>
      <c r="G12" s="3" t="s">
        <v>11</v>
      </c>
      <c r="H12" s="21">
        <v>-200</v>
      </c>
    </row>
    <row r="13" spans="1:8" ht="15">
      <c r="A13" s="4" t="s">
        <v>4</v>
      </c>
      <c r="B13" s="5">
        <f>SUM(B6:B12)</f>
        <v>1742</v>
      </c>
      <c r="C13" s="5">
        <f>SUM(C6:C12)</f>
        <v>2856.12</v>
      </c>
      <c r="D13" s="5"/>
      <c r="E13" s="5">
        <f>SUM(E6:E10)+E12</f>
        <v>2945</v>
      </c>
      <c r="G13" s="3" t="s">
        <v>41</v>
      </c>
      <c r="H13" s="21"/>
    </row>
    <row r="14" spans="7:8" ht="15">
      <c r="G14" s="3" t="s">
        <v>18</v>
      </c>
      <c r="H14" s="21">
        <v>0</v>
      </c>
    </row>
    <row r="15" spans="7:8" ht="15">
      <c r="G15" s="3" t="s">
        <v>50</v>
      </c>
      <c r="H15" s="22">
        <v>-100</v>
      </c>
    </row>
    <row r="16" spans="1:8" ht="15.75">
      <c r="A16" s="2"/>
      <c r="G16" s="4" t="s">
        <v>12</v>
      </c>
      <c r="H16" s="5">
        <f>SUM(H7:H15)</f>
        <v>-1176.47</v>
      </c>
    </row>
    <row r="17" ht="15">
      <c r="A17" s="4"/>
    </row>
    <row r="18" spans="1:7" ht="15">
      <c r="A18" s="4"/>
      <c r="G18" s="4" t="s">
        <v>13</v>
      </c>
    </row>
    <row r="19" spans="1:8" ht="15">
      <c r="A19" s="3"/>
      <c r="E19" s="21"/>
      <c r="G19" s="3" t="s">
        <v>24</v>
      </c>
      <c r="H19" s="7">
        <v>-200</v>
      </c>
    </row>
    <row r="20" spans="1:8" ht="15">
      <c r="A20" s="3"/>
      <c r="E20" s="21"/>
      <c r="G20" s="3" t="s">
        <v>14</v>
      </c>
      <c r="H20" s="7"/>
    </row>
    <row r="21" spans="1:8" ht="15">
      <c r="A21" s="3"/>
      <c r="E21" s="21"/>
      <c r="G21" s="6" t="s">
        <v>51</v>
      </c>
      <c r="H21" s="24">
        <v>-40</v>
      </c>
    </row>
    <row r="22" spans="1:8" ht="15">
      <c r="A22" s="3"/>
      <c r="E22" s="21"/>
      <c r="G22" s="4" t="s">
        <v>12</v>
      </c>
      <c r="H22" s="23">
        <f>SUM(H19:H21)</f>
        <v>-240</v>
      </c>
    </row>
    <row r="23" spans="1:8" ht="15">
      <c r="A23" s="3"/>
      <c r="E23" s="21"/>
      <c r="H23" s="7"/>
    </row>
    <row r="24" spans="1:8" ht="15">
      <c r="A24" s="3"/>
      <c r="E24" s="21"/>
      <c r="G24" s="4" t="s">
        <v>15</v>
      </c>
      <c r="H24" s="7"/>
    </row>
    <row r="25" spans="1:8" ht="15">
      <c r="A25" s="3"/>
      <c r="E25" s="29"/>
      <c r="G25" s="3" t="s">
        <v>32</v>
      </c>
      <c r="H25" s="25">
        <v>-200</v>
      </c>
    </row>
    <row r="26" spans="1:8" ht="15">
      <c r="A26" s="3"/>
      <c r="E26" s="29"/>
      <c r="G26" s="3" t="s">
        <v>16</v>
      </c>
      <c r="H26" s="7">
        <v>-200</v>
      </c>
    </row>
    <row r="27" spans="1:8" ht="15">
      <c r="A27" s="3"/>
      <c r="E27" s="29"/>
      <c r="G27" s="3" t="s">
        <v>17</v>
      </c>
      <c r="H27" s="7">
        <v>-300</v>
      </c>
    </row>
    <row r="28" spans="1:8" ht="15">
      <c r="A28" s="4"/>
      <c r="B28" s="5"/>
      <c r="C28" s="5"/>
      <c r="D28" s="5"/>
      <c r="E28" s="30"/>
      <c r="G28" s="3" t="s">
        <v>19</v>
      </c>
      <c r="H28" s="7">
        <v>-500</v>
      </c>
    </row>
    <row r="29" spans="5:8" ht="15">
      <c r="E29" s="31"/>
      <c r="G29" s="3" t="s">
        <v>20</v>
      </c>
      <c r="H29" s="26">
        <v>-300</v>
      </c>
    </row>
    <row r="30" spans="1:8" ht="15">
      <c r="A30" s="4"/>
      <c r="E30" s="31"/>
      <c r="G30" s="4" t="s">
        <v>12</v>
      </c>
      <c r="H30" s="5">
        <f>SUM(H25:H29)</f>
        <v>-1500</v>
      </c>
    </row>
    <row r="31" spans="1:5" ht="15">
      <c r="A31" s="3"/>
      <c r="E31" s="32"/>
    </row>
    <row r="32" spans="1:8" ht="15">
      <c r="A32" s="3"/>
      <c r="E32" s="32"/>
      <c r="G32" s="4" t="s">
        <v>21</v>
      </c>
      <c r="H32" s="5">
        <f>H16+H22+H30</f>
        <v>-2916.4700000000003</v>
      </c>
    </row>
    <row r="33" spans="1:5" ht="15">
      <c r="A33" s="6"/>
      <c r="E33" s="32"/>
    </row>
    <row r="34" spans="1:8" ht="15">
      <c r="A34" s="4"/>
      <c r="B34" s="5"/>
      <c r="C34" s="5"/>
      <c r="D34" s="5"/>
      <c r="E34" s="33"/>
      <c r="G34" s="4" t="s">
        <v>22</v>
      </c>
      <c r="H34" s="8">
        <f>E13+H32</f>
        <v>28.529999999999745</v>
      </c>
    </row>
    <row r="35" ht="15">
      <c r="E35" s="32"/>
    </row>
    <row r="36" spans="1:5" ht="15">
      <c r="A36" s="4"/>
      <c r="E36" s="32"/>
    </row>
    <row r="37" spans="2:3" ht="15">
      <c r="B37" s="11">
        <v>2019</v>
      </c>
      <c r="C37" s="11">
        <v>2019</v>
      </c>
    </row>
    <row r="38" spans="1:5" ht="15">
      <c r="A38" s="34" t="s">
        <v>54</v>
      </c>
      <c r="B38" s="35" t="s">
        <v>25</v>
      </c>
      <c r="C38" s="36" t="s">
        <v>26</v>
      </c>
      <c r="D38" s="18"/>
      <c r="E38" s="37" t="s">
        <v>48</v>
      </c>
    </row>
    <row r="39" spans="1:5" ht="15">
      <c r="A39" t="s">
        <v>27</v>
      </c>
      <c r="B39" s="1">
        <f>7194.75+1135.89+188.31+500</f>
        <v>9018.949999999999</v>
      </c>
      <c r="C39" s="1">
        <v>9541.78</v>
      </c>
      <c r="E39">
        <v>9541.78</v>
      </c>
    </row>
    <row r="40" spans="1:5" ht="15">
      <c r="A40" t="s">
        <v>28</v>
      </c>
      <c r="B40" s="1">
        <v>845.58</v>
      </c>
      <c r="C40" s="1">
        <v>1819.52</v>
      </c>
      <c r="E40">
        <v>1819.52</v>
      </c>
    </row>
    <row r="41" spans="1:5" ht="15">
      <c r="A41" t="s">
        <v>29</v>
      </c>
      <c r="B41" s="14">
        <v>57.89</v>
      </c>
      <c r="C41" s="14">
        <v>9.55</v>
      </c>
      <c r="E41" s="18">
        <v>9.55</v>
      </c>
    </row>
    <row r="42" spans="1:5" ht="15">
      <c r="A42" s="9" t="s">
        <v>45</v>
      </c>
      <c r="B42" s="8">
        <f>SUM(B39:B41)</f>
        <v>9922.419999999998</v>
      </c>
      <c r="C42" s="8">
        <f>SUM(C39:C41)</f>
        <v>11370.85</v>
      </c>
      <c r="D42" s="8"/>
      <c r="E42" s="8">
        <f>SUM(E39:E41)</f>
        <v>11370.85</v>
      </c>
    </row>
    <row r="43" spans="1:3" ht="15">
      <c r="A43" s="9"/>
      <c r="B43" s="8"/>
      <c r="C43" s="19">
        <v>11391.37</v>
      </c>
    </row>
    <row r="44" spans="1:3" ht="15">
      <c r="A44" s="9"/>
      <c r="B44" s="8"/>
      <c r="C44" s="20">
        <f>C42-C43</f>
        <v>-20.520000000000437</v>
      </c>
    </row>
    <row r="45" spans="1:3" ht="15">
      <c r="A45" s="9"/>
      <c r="B45" s="8"/>
      <c r="C45" s="20"/>
    </row>
    <row r="46" spans="1:3" ht="15">
      <c r="A46" s="9"/>
      <c r="B46" s="11">
        <v>2018</v>
      </c>
      <c r="C46" s="12" t="s">
        <v>44</v>
      </c>
    </row>
    <row r="47" spans="1:5" ht="15.75">
      <c r="A47" s="38" t="s">
        <v>53</v>
      </c>
      <c r="B47" s="1">
        <f>B42</f>
        <v>9922.419999999998</v>
      </c>
      <c r="C47" s="1">
        <f>B42</f>
        <v>9922.419999999998</v>
      </c>
      <c r="E47" s="7">
        <f>E42</f>
        <v>11370.85</v>
      </c>
    </row>
    <row r="48" spans="1:5" ht="15">
      <c r="A48" t="s">
        <v>30</v>
      </c>
      <c r="B48" s="1">
        <f>B13</f>
        <v>1742</v>
      </c>
      <c r="C48" s="1">
        <f>C13</f>
        <v>2856.12</v>
      </c>
      <c r="D48" s="1"/>
      <c r="E48" s="1">
        <f>E13</f>
        <v>2945</v>
      </c>
    </row>
    <row r="49" spans="1:5" ht="15">
      <c r="A49" t="s">
        <v>31</v>
      </c>
      <c r="B49" s="1" t="e">
        <f>#REF!</f>
        <v>#REF!</v>
      </c>
      <c r="C49" s="1" t="e">
        <f>#REF!</f>
        <v>#REF!</v>
      </c>
      <c r="D49" s="1"/>
      <c r="E49" s="14">
        <f>H32</f>
        <v>-2916.4700000000003</v>
      </c>
    </row>
    <row r="50" spans="1:5" ht="15">
      <c r="A50" s="9" t="s">
        <v>33</v>
      </c>
      <c r="B50" s="8" t="e">
        <f>SUM(B47:B49)</f>
        <v>#REF!</v>
      </c>
      <c r="C50" s="8" t="e">
        <f>C48+C49+C47</f>
        <v>#REF!</v>
      </c>
      <c r="D50" s="8"/>
      <c r="E50" s="8">
        <f>E48+E49+E47</f>
        <v>11399.380000000001</v>
      </c>
    </row>
    <row r="51" spans="1:5" ht="15">
      <c r="A51" s="9"/>
      <c r="B51" s="8"/>
      <c r="C51" s="8"/>
      <c r="D51" s="8"/>
      <c r="E51" s="8"/>
    </row>
    <row r="52" ht="15">
      <c r="A52" s="34" t="s">
        <v>34</v>
      </c>
    </row>
    <row r="53" spans="1:5" ht="15">
      <c r="A53" t="s">
        <v>35</v>
      </c>
      <c r="B53" s="1">
        <v>-1135.89</v>
      </c>
      <c r="C53" s="1">
        <v>-1135.89</v>
      </c>
      <c r="D53" s="1"/>
      <c r="E53" s="1">
        <v>-1135.89</v>
      </c>
    </row>
    <row r="54" spans="1:5" ht="15">
      <c r="A54" t="s">
        <v>36</v>
      </c>
      <c r="B54" s="1">
        <v>-500</v>
      </c>
      <c r="C54" s="1">
        <v>-500</v>
      </c>
      <c r="D54" s="1"/>
      <c r="E54" s="1">
        <v>-500</v>
      </c>
    </row>
    <row r="55" spans="1:5" ht="15">
      <c r="A55" t="s">
        <v>37</v>
      </c>
      <c r="B55" s="1">
        <v>-188.31</v>
      </c>
      <c r="C55" s="1">
        <v>-188.31</v>
      </c>
      <c r="D55" s="1"/>
      <c r="E55" s="1">
        <v>-188.31</v>
      </c>
    </row>
    <row r="56" spans="1:5" ht="15">
      <c r="A56" s="9" t="s">
        <v>39</v>
      </c>
      <c r="B56" s="14">
        <f>SUM(B53:B55)</f>
        <v>-1824.2</v>
      </c>
      <c r="C56" s="14">
        <f>SUM(C53:C55)</f>
        <v>-1824.2</v>
      </c>
      <c r="D56" s="14"/>
      <c r="E56" s="14">
        <f>SUM(E53:E55)</f>
        <v>-1824.2</v>
      </c>
    </row>
    <row r="57" spans="1:5" ht="15">
      <c r="A57" s="9" t="s">
        <v>38</v>
      </c>
      <c r="B57" s="8" t="e">
        <f>B42+B48+B49+B56</f>
        <v>#REF!</v>
      </c>
      <c r="C57" s="8" t="e">
        <f>C50+C56</f>
        <v>#REF!</v>
      </c>
      <c r="D57" s="8"/>
      <c r="E57" s="8">
        <f>E50+E56</f>
        <v>9575.18</v>
      </c>
    </row>
    <row r="59" spans="1:3" ht="15">
      <c r="A59" s="40"/>
      <c r="C59" s="13" t="e">
        <f>C42-C50</f>
        <v>#REF!</v>
      </c>
    </row>
    <row r="60" ht="15">
      <c r="A60" s="39"/>
    </row>
  </sheetData>
  <sheetProtection/>
  <mergeCells count="4">
    <mergeCell ref="A4:E4"/>
    <mergeCell ref="G4:H4"/>
    <mergeCell ref="A1:H1"/>
    <mergeCell ref="A2:H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Brooks</dc:creator>
  <cp:keywords/>
  <dc:description/>
  <cp:lastModifiedBy>Al</cp:lastModifiedBy>
  <cp:lastPrinted>2020-01-10T15:53:22Z</cp:lastPrinted>
  <dcterms:created xsi:type="dcterms:W3CDTF">2017-01-07T21:39:45Z</dcterms:created>
  <dcterms:modified xsi:type="dcterms:W3CDTF">2020-01-10T15:53:25Z</dcterms:modified>
  <cp:category/>
  <cp:version/>
  <cp:contentType/>
  <cp:contentStatus/>
</cp:coreProperties>
</file>