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020"/>
  </bookViews>
  <sheets>
    <sheet name="Museum" sheetId="9" r:id="rId1"/>
    <sheet name="Homestead" sheetId="1" r:id="rId2"/>
    <sheet name="Sutton Store" sheetId="10" r:id="rId3"/>
    <sheet name="Old Time Music Hour" sheetId="4" r:id="rId4"/>
    <sheet name="Heritage Day" sheetId="2" r:id="rId5"/>
    <sheet name="Fall Celebration" sheetId="3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52511"/>
</workbook>
</file>

<file path=xl/calcChain.xml><?xml version="1.0" encoding="utf-8"?>
<calcChain xmlns="http://schemas.openxmlformats.org/spreadsheetml/2006/main">
  <c r="E53" i="2" l="1"/>
  <c r="E17" i="3" l="1"/>
  <c r="E17" i="2"/>
  <c r="D9" i="4" l="1"/>
  <c r="E9" i="10" l="1"/>
  <c r="E41" i="9" l="1"/>
  <c r="E37" i="9"/>
  <c r="E12" i="9" l="1"/>
  <c r="E43" i="9" s="1"/>
  <c r="E30" i="10" l="1"/>
  <c r="E9" i="3" l="1"/>
  <c r="E33" i="1"/>
  <c r="E25" i="1"/>
  <c r="E35" i="1" l="1"/>
  <c r="E32" i="10" l="1"/>
  <c r="E38" i="3"/>
  <c r="E19" i="1"/>
  <c r="D18" i="4" l="1"/>
  <c r="D20" i="4" l="1"/>
  <c r="E49" i="3"/>
  <c r="E50" i="2"/>
  <c r="E39" i="2" l="1"/>
  <c r="E9" i="2"/>
  <c r="E26" i="2"/>
  <c r="E33" i="2"/>
  <c r="E32" i="3"/>
  <c r="E24" i="3"/>
  <c r="E38" i="1"/>
  <c r="E51" i="3" l="1"/>
  <c r="E7" i="1"/>
  <c r="E21" i="1" s="1"/>
  <c r="E41" i="1" s="1"/>
</calcChain>
</file>

<file path=xl/sharedStrings.xml><?xml version="1.0" encoding="utf-8"?>
<sst xmlns="http://schemas.openxmlformats.org/spreadsheetml/2006/main" count="209" uniqueCount="136">
  <si>
    <t>Donations</t>
  </si>
  <si>
    <t>Insurance</t>
  </si>
  <si>
    <t>Water</t>
  </si>
  <si>
    <t>Electricity</t>
  </si>
  <si>
    <t>Maintenance</t>
  </si>
  <si>
    <t>Printing</t>
  </si>
  <si>
    <t>Craftsman</t>
  </si>
  <si>
    <t>Admission</t>
  </si>
  <si>
    <t>Sponsors</t>
  </si>
  <si>
    <t>Grants</t>
  </si>
  <si>
    <t>Fall Celebration</t>
  </si>
  <si>
    <t>Ghost Walk</t>
  </si>
  <si>
    <t>Scarecrow Festival</t>
  </si>
  <si>
    <t>Supplies</t>
  </si>
  <si>
    <t>SUTTON OLD TIME MUSIC HOUR</t>
  </si>
  <si>
    <t>INCOME</t>
  </si>
  <si>
    <t>Musicians</t>
  </si>
  <si>
    <t>License</t>
  </si>
  <si>
    <t>Advertising</t>
  </si>
  <si>
    <t>Park</t>
  </si>
  <si>
    <t>Bands</t>
  </si>
  <si>
    <t>Quilt Festival</t>
  </si>
  <si>
    <t>Sponsor</t>
  </si>
  <si>
    <t>Church</t>
  </si>
  <si>
    <t>Golf Cart</t>
  </si>
  <si>
    <t>Trolleys</t>
  </si>
  <si>
    <t>Trash</t>
  </si>
  <si>
    <t>Motorcycle Show</t>
  </si>
  <si>
    <t>Entry Fees</t>
  </si>
  <si>
    <t>Trophies</t>
  </si>
  <si>
    <t>Golf Cart Sponsor</t>
  </si>
  <si>
    <t>Parking</t>
  </si>
  <si>
    <t>Car Show</t>
  </si>
  <si>
    <t>Dash Plates</t>
  </si>
  <si>
    <t>Sound System</t>
  </si>
  <si>
    <t>Bluegrass Show</t>
  </si>
  <si>
    <t>WSM Radio</t>
  </si>
  <si>
    <t>Bluegrass Bands</t>
  </si>
  <si>
    <t>Sound</t>
  </si>
  <si>
    <t>Newsletter</t>
  </si>
  <si>
    <t>Porta Toliets</t>
  </si>
  <si>
    <t>Tables, Chairs, Tent</t>
  </si>
  <si>
    <t>Golf Carts</t>
  </si>
  <si>
    <t>Entertainment</t>
  </si>
  <si>
    <t>Children Rides</t>
  </si>
  <si>
    <t>Interest Income</t>
  </si>
  <si>
    <t>IMPROVEMENTS</t>
  </si>
  <si>
    <t>Plaques</t>
  </si>
  <si>
    <t>EXPENSES</t>
  </si>
  <si>
    <t>Sponsor Income</t>
  </si>
  <si>
    <t>NET INCOME</t>
  </si>
  <si>
    <t>Exhibits</t>
  </si>
  <si>
    <t>TOTAL INCOME</t>
  </si>
  <si>
    <t>TOTAL EXPENSES</t>
  </si>
  <si>
    <t>NET INCOME OPERATION</t>
  </si>
  <si>
    <t>SPECIAL EVENTS</t>
  </si>
  <si>
    <t>TOTAL IMPROVEMENTS</t>
  </si>
  <si>
    <t>TOTAL INCOME OF SPECIAL EVENTS</t>
  </si>
  <si>
    <t>Genealogy Festival</t>
  </si>
  <si>
    <t>NET INCOME OF SPECIAL EVENTS</t>
  </si>
  <si>
    <t>TOTAL LOSS OF SPECIAL EVENTS</t>
  </si>
  <si>
    <t>Booths</t>
  </si>
  <si>
    <t>Car Club</t>
  </si>
  <si>
    <t>Food</t>
  </si>
  <si>
    <t>Judges</t>
  </si>
  <si>
    <t>Ribbons</t>
  </si>
  <si>
    <t>Porta Johns</t>
  </si>
  <si>
    <t>Bus</t>
  </si>
  <si>
    <t>Church Parking</t>
  </si>
  <si>
    <t>Decorations</t>
  </si>
  <si>
    <t>Announce &amp; Manager</t>
  </si>
  <si>
    <t xml:space="preserve">Advertising </t>
  </si>
  <si>
    <t xml:space="preserve">Miscellaneous  </t>
  </si>
  <si>
    <t>Gas Garage</t>
  </si>
  <si>
    <t>Corn Meal Sales</t>
  </si>
  <si>
    <t>Business Sponsor Income</t>
  </si>
  <si>
    <t>Memorial Donations</t>
  </si>
  <si>
    <t>Items for Sale</t>
  </si>
  <si>
    <t>Building Mainenance</t>
  </si>
  <si>
    <t>Utilities</t>
  </si>
  <si>
    <t>Sec. of State</t>
  </si>
  <si>
    <t>Website</t>
  </si>
  <si>
    <t>Copier &amp; Printing</t>
  </si>
  <si>
    <t>Computer</t>
  </si>
  <si>
    <t>Upper Cumberland Tourism</t>
  </si>
  <si>
    <t>TN Associations of Museums</t>
  </si>
  <si>
    <t>AASLH</t>
  </si>
  <si>
    <t>Miscellaneous Expenses</t>
  </si>
  <si>
    <t>Postage</t>
  </si>
  <si>
    <t>Charitable Permit</t>
  </si>
  <si>
    <t>Civil War Trail</t>
  </si>
  <si>
    <t xml:space="preserve">Heritage Day </t>
  </si>
  <si>
    <t>Museum Improvements - Exhibits</t>
  </si>
  <si>
    <t>SUTTON GENERAL STORE</t>
  </si>
  <si>
    <t>Sales</t>
  </si>
  <si>
    <t>Cost of Goods Sold</t>
  </si>
  <si>
    <t xml:space="preserve">Advertising  </t>
  </si>
  <si>
    <t>Credit Card Charges</t>
  </si>
  <si>
    <t>Payroll &amp; Taxes</t>
  </si>
  <si>
    <t>License &amp; Permits</t>
  </si>
  <si>
    <t>Repairs</t>
  </si>
  <si>
    <t>Sales Tax</t>
  </si>
  <si>
    <t>Electricity and Gas</t>
  </si>
  <si>
    <t>Telephone</t>
  </si>
  <si>
    <t>Grant</t>
  </si>
  <si>
    <t>Scrawcrow Festival</t>
  </si>
  <si>
    <t>Miscellaneous</t>
  </si>
  <si>
    <t xml:space="preserve">NET INCOME </t>
  </si>
  <si>
    <t>Contract Labor</t>
  </si>
  <si>
    <t>Other Improvements</t>
  </si>
  <si>
    <t>Gainsboro, Smith Co., &amp; Putnam Co. Chambers</t>
  </si>
  <si>
    <t>Special Events</t>
  </si>
  <si>
    <t>Dinner Catering</t>
  </si>
  <si>
    <t>Jazz Festival</t>
  </si>
  <si>
    <t>Trash/Contract Labor</t>
  </si>
  <si>
    <t>Event Grants</t>
  </si>
  <si>
    <t>Marketing Grants</t>
  </si>
  <si>
    <t>Billboards</t>
  </si>
  <si>
    <t>Food Supplies</t>
  </si>
  <si>
    <t>Winners</t>
  </si>
  <si>
    <t>TOTAL INPROVEMENTS</t>
  </si>
  <si>
    <t>Facilities Rent - Bluegrass</t>
  </si>
  <si>
    <t>School Days</t>
  </si>
  <si>
    <t>Sutton Store</t>
  </si>
  <si>
    <t>Ice Cream</t>
  </si>
  <si>
    <t>Dining Room</t>
  </si>
  <si>
    <t>Food Tent</t>
  </si>
  <si>
    <t>Hamburger Trailer</t>
  </si>
  <si>
    <t>2020 GRANVILLE HERITAGE DAY - BUDGET</t>
  </si>
  <si>
    <t>1950s Diner</t>
  </si>
  <si>
    <t>2020 FALL CELEBRATION - BUDGET</t>
  </si>
  <si>
    <t>Walk-in Guests</t>
  </si>
  <si>
    <t>2020 BUDGET</t>
  </si>
  <si>
    <t>2020 SUTTON HOMESTEAD - BUDGET</t>
  </si>
  <si>
    <t>GRANVILLE MUSEUM 2020 BUDGET</t>
  </si>
  <si>
    <t>1970s Celebration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</si>
</sst>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4" fontId="1" fillId="0" borderId="2" xfId="0" applyNumberFormat="1" applyFont="1" applyBorder="1"/>
    <xf numFmtId="0" fontId="1" fillId="0" borderId="0" xfId="0" applyFont="1" applyFill="1"/>
    <xf numFmtId="44" fontId="1" fillId="0" borderId="0" xfId="0" applyNumberFormat="1" applyFont="1" applyBorder="1"/>
    <xf numFmtId="44" fontId="1" fillId="0" borderId="0" xfId="0" applyNumberFormat="1" applyFont="1" applyAlignment="1">
      <alignment horizontal="center"/>
    </xf>
    <xf numFmtId="43" fontId="1" fillId="0" borderId="0" xfId="0" applyNumberFormat="1" applyFont="1"/>
    <xf numFmtId="44" fontId="1" fillId="0" borderId="0" xfId="0" applyNumberFormat="1" applyFont="1"/>
    <xf numFmtId="4" fontId="1" fillId="0" borderId="0" xfId="0" applyNumberFormat="1" applyFont="1"/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3" fillId="0" borderId="0" xfId="0" applyFont="1" applyBorder="1"/>
    <xf numFmtId="39" fontId="1" fillId="0" borderId="0" xfId="0" applyNumberFormat="1" applyFont="1" applyAlignment="1">
      <alignment horizontal="center"/>
    </xf>
    <xf numFmtId="39" fontId="1" fillId="0" borderId="0" xfId="0" applyNumberFormat="1" applyFont="1"/>
    <xf numFmtId="39" fontId="1" fillId="0" borderId="0" xfId="0" applyNumberFormat="1" applyFont="1" applyBorder="1"/>
    <xf numFmtId="0" fontId="3" fillId="0" borderId="0" xfId="0" applyFont="1"/>
    <xf numFmtId="7" fontId="1" fillId="0" borderId="0" xfId="0" applyNumberFormat="1" applyFont="1" applyAlignment="1">
      <alignment horizontal="center"/>
    </xf>
    <xf numFmtId="7" fontId="1" fillId="0" borderId="0" xfId="0" applyNumberFormat="1" applyFont="1"/>
    <xf numFmtId="7" fontId="1" fillId="0" borderId="0" xfId="0" applyNumberFormat="1" applyFont="1" applyBorder="1"/>
    <xf numFmtId="0" fontId="4" fillId="0" borderId="0" xfId="0" applyFont="1" applyAlignment="1"/>
    <xf numFmtId="44" fontId="4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" fillId="0" borderId="1" xfId="0" applyNumberFormat="1" applyFont="1" applyBorder="1"/>
    <xf numFmtId="44" fontId="1" fillId="0" borderId="4" xfId="0" applyNumberFormat="1" applyFont="1" applyBorder="1"/>
    <xf numFmtId="0" fontId="1" fillId="0" borderId="0" xfId="0" applyFont="1" applyBorder="1"/>
    <xf numFmtId="7" fontId="1" fillId="0" borderId="0" xfId="0" applyNumberFormat="1" applyFont="1" applyFill="1" applyBorder="1"/>
    <xf numFmtId="7" fontId="1" fillId="0" borderId="0" xfId="0" applyNumberFormat="1" applyFont="1" applyFill="1"/>
    <xf numFmtId="39" fontId="1" fillId="0" borderId="0" xfId="0" applyNumberFormat="1" applyFont="1" applyFill="1" applyBorder="1"/>
    <xf numFmtId="44" fontId="1" fillId="0" borderId="0" xfId="0" applyNumberFormat="1" applyFont="1" applyFill="1"/>
    <xf numFmtId="44" fontId="1" fillId="0" borderId="3" xfId="0" applyNumberFormat="1" applyFont="1" applyBorder="1"/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0" fontId="5" fillId="0" borderId="0" xfId="0" applyFont="1" applyAlignment="1"/>
    <xf numFmtId="44" fontId="4" fillId="0" borderId="4" xfId="0" applyNumberFormat="1" applyFont="1" applyBorder="1"/>
    <xf numFmtId="44" fontId="4" fillId="0" borderId="1" xfId="0" applyNumberFormat="1" applyFont="1" applyBorder="1"/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4"/>
  <sheetViews>
    <sheetView tabSelected="1" topLeftCell="A10" workbookViewId="0">
      <selection activeCell="F43" sqref="F43"/>
    </sheetView>
  </sheetViews>
  <sheetFormatPr defaultRowHeight="15" x14ac:dyDescent="0.25"/>
  <cols>
    <col min="1" max="1" width="6.5703125" style="1" customWidth="1"/>
    <col min="2" max="2" width="9.140625" style="1"/>
    <col min="3" max="3" width="26.140625" style="1" bestFit="1" customWidth="1"/>
    <col min="4" max="4" width="15.85546875" style="1" customWidth="1"/>
    <col min="5" max="5" width="17.28515625" style="1" customWidth="1"/>
    <col min="6" max="6" width="14.42578125" style="1" customWidth="1"/>
    <col min="7" max="7" width="15" style="1" bestFit="1" customWidth="1"/>
    <col min="8" max="9" width="9.140625" style="1"/>
    <col min="10" max="10" width="18" style="1" customWidth="1"/>
    <col min="11" max="11" width="17.42578125" style="1" customWidth="1"/>
    <col min="12" max="12" width="17" style="1" customWidth="1"/>
    <col min="13" max="13" width="19.85546875" style="1" bestFit="1" customWidth="1"/>
    <col min="14" max="16384" width="9.140625" style="1"/>
  </cols>
  <sheetData>
    <row r="1" spans="1:10" ht="21" x14ac:dyDescent="0.25">
      <c r="A1" s="39" t="s">
        <v>134</v>
      </c>
      <c r="B1" s="40"/>
      <c r="C1" s="40"/>
      <c r="D1" s="40"/>
      <c r="E1" s="40"/>
      <c r="F1" s="40"/>
      <c r="J1" s="23"/>
    </row>
    <row r="2" spans="1:10" x14ac:dyDescent="0.25">
      <c r="B2" s="15" t="s">
        <v>15</v>
      </c>
    </row>
    <row r="3" spans="1:10" x14ac:dyDescent="0.25">
      <c r="B3" s="1" t="s">
        <v>75</v>
      </c>
      <c r="E3" s="7">
        <v>16000</v>
      </c>
    </row>
    <row r="4" spans="1:10" x14ac:dyDescent="0.25">
      <c r="B4" s="1" t="s">
        <v>76</v>
      </c>
      <c r="E4" s="7">
        <v>2500</v>
      </c>
    </row>
    <row r="5" spans="1:10" x14ac:dyDescent="0.25">
      <c r="B5" s="1" t="s">
        <v>45</v>
      </c>
      <c r="E5" s="7">
        <v>60</v>
      </c>
    </row>
    <row r="6" spans="1:10" x14ac:dyDescent="0.25">
      <c r="B6" s="1" t="s">
        <v>0</v>
      </c>
      <c r="E6" s="7">
        <v>19000</v>
      </c>
    </row>
    <row r="7" spans="1:10" x14ac:dyDescent="0.25">
      <c r="B7" s="1" t="s">
        <v>77</v>
      </c>
      <c r="E7" s="7">
        <v>2000</v>
      </c>
    </row>
    <row r="8" spans="1:10" x14ac:dyDescent="0.25">
      <c r="B8" s="1" t="s">
        <v>91</v>
      </c>
      <c r="E8" s="7">
        <v>10000</v>
      </c>
    </row>
    <row r="9" spans="1:10" x14ac:dyDescent="0.25">
      <c r="B9" s="1" t="s">
        <v>10</v>
      </c>
      <c r="E9" s="7">
        <v>4000</v>
      </c>
    </row>
    <row r="10" spans="1:10" x14ac:dyDescent="0.25">
      <c r="B10" s="1" t="s">
        <v>115</v>
      </c>
      <c r="E10" s="7">
        <v>10000</v>
      </c>
    </row>
    <row r="11" spans="1:10" ht="15.75" thickBot="1" x14ac:dyDescent="0.3">
      <c r="B11" s="1" t="s">
        <v>116</v>
      </c>
      <c r="E11" s="7">
        <v>12000</v>
      </c>
    </row>
    <row r="12" spans="1:10" ht="15.75" thickTop="1" x14ac:dyDescent="0.25">
      <c r="D12" s="1" t="s">
        <v>52</v>
      </c>
      <c r="E12" s="24">
        <f>SUM(E3:E11)</f>
        <v>75560</v>
      </c>
    </row>
    <row r="13" spans="1:10" x14ac:dyDescent="0.25">
      <c r="E13" s="7"/>
    </row>
    <row r="14" spans="1:10" x14ac:dyDescent="0.25">
      <c r="B14" s="15" t="s">
        <v>48</v>
      </c>
      <c r="E14" s="7"/>
    </row>
    <row r="15" spans="1:10" x14ac:dyDescent="0.25">
      <c r="B15" s="1" t="s">
        <v>78</v>
      </c>
      <c r="E15" s="7">
        <v>5000</v>
      </c>
    </row>
    <row r="16" spans="1:10" x14ac:dyDescent="0.25">
      <c r="B16" s="1" t="s">
        <v>1</v>
      </c>
      <c r="E16" s="7">
        <v>1300</v>
      </c>
    </row>
    <row r="17" spans="2:5" x14ac:dyDescent="0.25">
      <c r="B17" s="1" t="s">
        <v>79</v>
      </c>
      <c r="E17" s="7">
        <v>3500</v>
      </c>
    </row>
    <row r="18" spans="2:5" x14ac:dyDescent="0.25">
      <c r="B18" s="1" t="s">
        <v>80</v>
      </c>
      <c r="E18" s="7">
        <v>20</v>
      </c>
    </row>
    <row r="19" spans="2:5" x14ac:dyDescent="0.25">
      <c r="B19" s="1" t="s">
        <v>81</v>
      </c>
      <c r="E19" s="7">
        <v>3000</v>
      </c>
    </row>
    <row r="20" spans="2:5" x14ac:dyDescent="0.25">
      <c r="B20" s="1" t="s">
        <v>82</v>
      </c>
      <c r="E20" s="7">
        <v>2000</v>
      </c>
    </row>
    <row r="21" spans="2:5" x14ac:dyDescent="0.25">
      <c r="B21" s="1" t="s">
        <v>83</v>
      </c>
      <c r="E21" s="7">
        <v>500</v>
      </c>
    </row>
    <row r="22" spans="2:5" x14ac:dyDescent="0.25">
      <c r="B22" s="1" t="s">
        <v>84</v>
      </c>
      <c r="E22" s="7">
        <v>120</v>
      </c>
    </row>
    <row r="23" spans="2:5" x14ac:dyDescent="0.25">
      <c r="B23" s="1" t="s">
        <v>110</v>
      </c>
      <c r="E23" s="7">
        <v>400</v>
      </c>
    </row>
    <row r="24" spans="2:5" x14ac:dyDescent="0.25">
      <c r="B24" s="1" t="s">
        <v>85</v>
      </c>
      <c r="E24" s="7">
        <v>200</v>
      </c>
    </row>
    <row r="25" spans="2:5" x14ac:dyDescent="0.25">
      <c r="B25" s="1" t="s">
        <v>86</v>
      </c>
      <c r="E25" s="7">
        <v>225</v>
      </c>
    </row>
    <row r="26" spans="2:5" x14ac:dyDescent="0.25">
      <c r="B26" s="1" t="s">
        <v>92</v>
      </c>
      <c r="E26" s="7">
        <v>1000</v>
      </c>
    </row>
    <row r="27" spans="2:5" x14ac:dyDescent="0.25">
      <c r="B27" s="1" t="s">
        <v>88</v>
      </c>
      <c r="E27" s="7">
        <v>1600</v>
      </c>
    </row>
    <row r="28" spans="2:5" x14ac:dyDescent="0.25">
      <c r="B28" s="1" t="s">
        <v>89</v>
      </c>
      <c r="E28" s="7">
        <v>200</v>
      </c>
    </row>
    <row r="29" spans="2:5" x14ac:dyDescent="0.25">
      <c r="B29" s="1" t="s">
        <v>90</v>
      </c>
      <c r="E29" s="7">
        <v>200</v>
      </c>
    </row>
    <row r="30" spans="2:5" x14ac:dyDescent="0.25">
      <c r="B30" s="1" t="s">
        <v>71</v>
      </c>
      <c r="E30" s="7">
        <v>30000</v>
      </c>
    </row>
    <row r="31" spans="2:5" x14ac:dyDescent="0.25">
      <c r="B31" s="1" t="s">
        <v>117</v>
      </c>
      <c r="E31" s="7">
        <v>4000</v>
      </c>
    </row>
    <row r="32" spans="2:5" x14ac:dyDescent="0.25">
      <c r="B32" s="1" t="s">
        <v>47</v>
      </c>
      <c r="E32" s="7">
        <v>250</v>
      </c>
    </row>
    <row r="33" spans="2:7" x14ac:dyDescent="0.25">
      <c r="B33" s="1" t="s">
        <v>58</v>
      </c>
      <c r="E33" s="7">
        <v>1000</v>
      </c>
    </row>
    <row r="34" spans="2:7" x14ac:dyDescent="0.25">
      <c r="B34" s="1" t="s">
        <v>105</v>
      </c>
      <c r="E34" s="7">
        <v>1000</v>
      </c>
    </row>
    <row r="35" spans="2:7" x14ac:dyDescent="0.25">
      <c r="B35" s="1" t="s">
        <v>135</v>
      </c>
      <c r="E35" s="7">
        <v>1000</v>
      </c>
    </row>
    <row r="36" spans="2:7" ht="15.75" thickBot="1" x14ac:dyDescent="0.3">
      <c r="B36" s="1" t="s">
        <v>87</v>
      </c>
      <c r="E36" s="7">
        <v>1000</v>
      </c>
    </row>
    <row r="37" spans="2:7" ht="15.75" thickTop="1" x14ac:dyDescent="0.25">
      <c r="D37" s="1" t="s">
        <v>53</v>
      </c>
      <c r="E37" s="24">
        <f>SUM(E15:E36)</f>
        <v>57515</v>
      </c>
    </row>
    <row r="38" spans="2:7" x14ac:dyDescent="0.25">
      <c r="E38" s="4"/>
    </row>
    <row r="39" spans="2:7" x14ac:dyDescent="0.25">
      <c r="B39" s="15" t="s">
        <v>46</v>
      </c>
      <c r="D39" s="9"/>
      <c r="E39" s="4"/>
    </row>
    <row r="40" spans="2:7" ht="15.75" thickBot="1" x14ac:dyDescent="0.3">
      <c r="B40" s="1" t="s">
        <v>109</v>
      </c>
      <c r="D40" s="9"/>
      <c r="E40" s="7">
        <v>3500</v>
      </c>
    </row>
    <row r="41" spans="2:7" ht="15.75" thickTop="1" x14ac:dyDescent="0.25">
      <c r="D41" s="9" t="s">
        <v>120</v>
      </c>
      <c r="E41" s="24">
        <f>SUM(E40:E40)</f>
        <v>3500</v>
      </c>
    </row>
    <row r="42" spans="2:7" x14ac:dyDescent="0.25">
      <c r="E42" s="7"/>
    </row>
    <row r="43" spans="2:7" ht="15.75" thickBot="1" x14ac:dyDescent="0.3">
      <c r="D43" s="37" t="s">
        <v>50</v>
      </c>
      <c r="E43" s="25">
        <f>E12-E37-E41</f>
        <v>14545</v>
      </c>
    </row>
    <row r="48" spans="2:7" x14ac:dyDescent="0.25">
      <c r="E48" s="8"/>
      <c r="F48" s="8"/>
      <c r="G48" s="8"/>
    </row>
    <row r="49" spans="5:7" x14ac:dyDescent="0.25">
      <c r="E49" s="8"/>
      <c r="F49" s="8"/>
    </row>
    <row r="50" spans="5:7" x14ac:dyDescent="0.25">
      <c r="E50" s="8"/>
      <c r="F50" s="8"/>
    </row>
    <row r="52" spans="5:7" x14ac:dyDescent="0.25">
      <c r="E52" s="8"/>
      <c r="F52" s="8"/>
      <c r="G52" s="8"/>
    </row>
    <row r="66" spans="5:7" x14ac:dyDescent="0.25">
      <c r="E66" s="8"/>
      <c r="F66" s="8"/>
    </row>
    <row r="68" spans="5:7" x14ac:dyDescent="0.25">
      <c r="E68" s="8"/>
      <c r="F68" s="8"/>
    </row>
    <row r="71" spans="5:7" x14ac:dyDescent="0.25">
      <c r="F71" s="8"/>
      <c r="G71" s="8"/>
    </row>
    <row r="83" spans="5:7" x14ac:dyDescent="0.25">
      <c r="E83" s="8"/>
      <c r="G83" s="8"/>
    </row>
    <row r="106" spans="5:7" x14ac:dyDescent="0.25">
      <c r="E106" s="8"/>
      <c r="F106" s="8"/>
      <c r="G106" s="8"/>
    </row>
    <row r="117" spans="6:7" x14ac:dyDescent="0.25">
      <c r="F117" s="8"/>
      <c r="G117" s="8"/>
    </row>
    <row r="123" spans="6:7" x14ac:dyDescent="0.25">
      <c r="F123" s="8"/>
      <c r="G123" s="8"/>
    </row>
    <row r="133" spans="5:13" x14ac:dyDescent="0.25">
      <c r="E133" s="8"/>
      <c r="F133" s="8"/>
    </row>
    <row r="134" spans="5:13" x14ac:dyDescent="0.25">
      <c r="E134" s="8"/>
      <c r="F134" s="8"/>
    </row>
    <row r="138" spans="5:13" x14ac:dyDescent="0.25">
      <c r="E138" s="8"/>
      <c r="G138" s="8"/>
    </row>
    <row r="141" spans="5:13" x14ac:dyDescent="0.25">
      <c r="E141" s="8"/>
      <c r="G141" s="8"/>
    </row>
    <row r="143" spans="5:13" x14ac:dyDescent="0.25">
      <c r="E143" s="8"/>
      <c r="F143" s="8"/>
      <c r="G143" s="8"/>
    </row>
    <row r="144" spans="5:13" x14ac:dyDescent="0.25">
      <c r="E144" s="8"/>
      <c r="K144" s="8"/>
      <c r="M144" s="8"/>
    </row>
  </sheetData>
  <mergeCells count="1">
    <mergeCell ref="A1:F1"/>
  </mergeCells>
  <printOptions horizontalCentered="1"/>
  <pageMargins left="0.7" right="0.7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workbookViewId="0">
      <selection activeCell="G24" sqref="G24"/>
    </sheetView>
  </sheetViews>
  <sheetFormatPr defaultRowHeight="15" x14ac:dyDescent="0.25"/>
  <cols>
    <col min="1" max="1" width="8.42578125" style="1" customWidth="1"/>
    <col min="2" max="2" width="9.140625" style="1"/>
    <col min="3" max="3" width="20.5703125" style="1" customWidth="1"/>
    <col min="4" max="4" width="32.5703125" style="9" bestFit="1" customWidth="1"/>
    <col min="5" max="5" width="14.42578125" style="1" customWidth="1"/>
    <col min="6" max="6" width="9.140625" style="1"/>
    <col min="7" max="7" width="11.5703125" style="1" bestFit="1" customWidth="1"/>
    <col min="8" max="8" width="18" style="1" customWidth="1"/>
    <col min="9" max="9" width="17.42578125" style="1" customWidth="1"/>
    <col min="10" max="10" width="17" style="1" customWidth="1"/>
    <col min="11" max="11" width="19.85546875" style="1" bestFit="1" customWidth="1"/>
    <col min="12" max="16384" width="9.140625" style="1"/>
  </cols>
  <sheetData>
    <row r="1" spans="1:8" ht="24.75" customHeight="1" x14ac:dyDescent="0.25">
      <c r="A1" s="41" t="s">
        <v>133</v>
      </c>
      <c r="B1" s="42"/>
      <c r="C1" s="42"/>
      <c r="D1" s="42"/>
      <c r="E1" s="43"/>
      <c r="F1" s="43"/>
      <c r="H1" s="22"/>
    </row>
    <row r="3" spans="1:8" x14ac:dyDescent="0.25">
      <c r="B3" s="15" t="s">
        <v>15</v>
      </c>
      <c r="E3" s="4"/>
    </row>
    <row r="4" spans="1:8" x14ac:dyDescent="0.25">
      <c r="B4" s="1" t="s">
        <v>7</v>
      </c>
      <c r="E4" s="7">
        <v>10000</v>
      </c>
    </row>
    <row r="5" spans="1:8" x14ac:dyDescent="0.25">
      <c r="B5" s="1" t="s">
        <v>0</v>
      </c>
      <c r="E5" s="7">
        <v>3500</v>
      </c>
    </row>
    <row r="6" spans="1:8" ht="15.75" thickBot="1" x14ac:dyDescent="0.3">
      <c r="B6" s="1" t="s">
        <v>74</v>
      </c>
      <c r="E6" s="7">
        <v>1000</v>
      </c>
    </row>
    <row r="7" spans="1:8" ht="15.75" thickTop="1" x14ac:dyDescent="0.25">
      <c r="D7" s="9" t="s">
        <v>52</v>
      </c>
      <c r="E7" s="24">
        <f>SUM(E3:E6)</f>
        <v>14500</v>
      </c>
    </row>
    <row r="8" spans="1:8" x14ac:dyDescent="0.25">
      <c r="E8" s="4"/>
    </row>
    <row r="9" spans="1:8" x14ac:dyDescent="0.25">
      <c r="B9" s="15" t="s">
        <v>48</v>
      </c>
      <c r="E9" s="7"/>
    </row>
    <row r="10" spans="1:8" x14ac:dyDescent="0.25">
      <c r="B10" s="1" t="s">
        <v>2</v>
      </c>
      <c r="E10" s="7">
        <v>600</v>
      </c>
    </row>
    <row r="11" spans="1:8" x14ac:dyDescent="0.25">
      <c r="B11" s="1" t="s">
        <v>3</v>
      </c>
      <c r="E11" s="7">
        <v>2000</v>
      </c>
    </row>
    <row r="12" spans="1:8" x14ac:dyDescent="0.25">
      <c r="B12" s="1" t="s">
        <v>73</v>
      </c>
      <c r="E12" s="7">
        <v>400</v>
      </c>
    </row>
    <row r="13" spans="1:8" x14ac:dyDescent="0.25">
      <c r="B13" s="1" t="s">
        <v>4</v>
      </c>
      <c r="E13" s="7">
        <v>500</v>
      </c>
    </row>
    <row r="14" spans="1:8" x14ac:dyDescent="0.25">
      <c r="B14" s="1" t="s">
        <v>5</v>
      </c>
      <c r="E14" s="7">
        <v>500</v>
      </c>
    </row>
    <row r="15" spans="1:8" x14ac:dyDescent="0.25">
      <c r="B15" s="1" t="s">
        <v>71</v>
      </c>
      <c r="E15" s="7">
        <v>1100</v>
      </c>
    </row>
    <row r="16" spans="1:8" x14ac:dyDescent="0.25">
      <c r="B16" s="1" t="s">
        <v>6</v>
      </c>
      <c r="E16" s="7">
        <v>4800</v>
      </c>
    </row>
    <row r="17" spans="2:5" x14ac:dyDescent="0.25">
      <c r="B17" s="1" t="s">
        <v>72</v>
      </c>
      <c r="E17" s="7">
        <v>1000</v>
      </c>
    </row>
    <row r="18" spans="2:5" ht="15.75" thickBot="1" x14ac:dyDescent="0.3">
      <c r="B18" s="1" t="s">
        <v>51</v>
      </c>
      <c r="E18" s="7">
        <v>1000</v>
      </c>
    </row>
    <row r="19" spans="2:5" ht="15.75" thickTop="1" x14ac:dyDescent="0.25">
      <c r="D19" s="9" t="s">
        <v>53</v>
      </c>
      <c r="E19" s="24">
        <f>SUM(E10:E18)</f>
        <v>11900</v>
      </c>
    </row>
    <row r="20" spans="2:5" x14ac:dyDescent="0.25">
      <c r="E20" s="4"/>
    </row>
    <row r="21" spans="2:5" ht="15.75" thickBot="1" x14ac:dyDescent="0.3">
      <c r="D21" s="9" t="s">
        <v>54</v>
      </c>
      <c r="E21" s="25">
        <f>E7-E19</f>
        <v>2600</v>
      </c>
    </row>
    <row r="22" spans="2:5" x14ac:dyDescent="0.25">
      <c r="E22" s="7"/>
    </row>
    <row r="23" spans="2:5" x14ac:dyDescent="0.25">
      <c r="B23" s="15" t="s">
        <v>55</v>
      </c>
      <c r="E23" s="7"/>
    </row>
    <row r="24" spans="2:5" ht="15.75" thickBot="1" x14ac:dyDescent="0.3">
      <c r="B24" s="1" t="s">
        <v>9</v>
      </c>
      <c r="E24" s="7">
        <v>5000</v>
      </c>
    </row>
    <row r="25" spans="2:5" ht="15.75" thickTop="1" x14ac:dyDescent="0.25">
      <c r="D25" s="9" t="s">
        <v>57</v>
      </c>
      <c r="E25" s="24">
        <f>SUM(E24:E24)</f>
        <v>5000</v>
      </c>
    </row>
    <row r="26" spans="2:5" hidden="1" x14ac:dyDescent="0.25">
      <c r="B26" s="1" t="s">
        <v>10</v>
      </c>
      <c r="E26" s="7"/>
    </row>
    <row r="27" spans="2:5" hidden="1" x14ac:dyDescent="0.25">
      <c r="B27" s="1" t="s">
        <v>11</v>
      </c>
      <c r="E27" s="7"/>
    </row>
    <row r="28" spans="2:5" x14ac:dyDescent="0.25">
      <c r="E28" s="7"/>
    </row>
    <row r="29" spans="2:5" x14ac:dyDescent="0.25">
      <c r="B29" s="1" t="s">
        <v>58</v>
      </c>
      <c r="E29" s="7">
        <v>1000</v>
      </c>
    </row>
    <row r="30" spans="2:5" x14ac:dyDescent="0.25">
      <c r="B30" s="1" t="s">
        <v>122</v>
      </c>
      <c r="E30" s="7">
        <v>1000</v>
      </c>
    </row>
    <row r="31" spans="2:5" x14ac:dyDescent="0.25">
      <c r="B31" s="1" t="s">
        <v>10</v>
      </c>
      <c r="E31" s="7">
        <v>2000</v>
      </c>
    </row>
    <row r="32" spans="2:5" ht="15.75" thickBot="1" x14ac:dyDescent="0.3">
      <c r="B32" s="1" t="s">
        <v>12</v>
      </c>
      <c r="E32" s="7">
        <v>1500</v>
      </c>
    </row>
    <row r="33" spans="2:5" ht="15.75" thickTop="1" x14ac:dyDescent="0.25">
      <c r="D33" s="9" t="s">
        <v>60</v>
      </c>
      <c r="E33" s="24">
        <f>SUM(E29:E32)</f>
        <v>5500</v>
      </c>
    </row>
    <row r="34" spans="2:5" x14ac:dyDescent="0.25">
      <c r="E34" s="7"/>
    </row>
    <row r="35" spans="2:5" ht="15.75" thickBot="1" x14ac:dyDescent="0.3">
      <c r="D35" s="9" t="s">
        <v>59</v>
      </c>
      <c r="E35" s="25">
        <f>E25+E33</f>
        <v>10500</v>
      </c>
    </row>
    <row r="36" spans="2:5" x14ac:dyDescent="0.25">
      <c r="B36" s="15" t="s">
        <v>46</v>
      </c>
      <c r="E36" s="4"/>
    </row>
    <row r="37" spans="2:5" ht="15.75" thickBot="1" x14ac:dyDescent="0.3">
      <c r="B37" s="1" t="s">
        <v>109</v>
      </c>
      <c r="E37" s="7">
        <v>3000</v>
      </c>
    </row>
    <row r="38" spans="2:5" ht="16.5" thickTop="1" thickBot="1" x14ac:dyDescent="0.3">
      <c r="D38" s="9" t="s">
        <v>56</v>
      </c>
      <c r="E38" s="2">
        <f>SUM(E37:E37)</f>
        <v>3000</v>
      </c>
    </row>
    <row r="39" spans="2:5" x14ac:dyDescent="0.25">
      <c r="E39" s="7"/>
    </row>
    <row r="40" spans="2:5" x14ac:dyDescent="0.25">
      <c r="E40" s="7"/>
    </row>
    <row r="41" spans="2:5" ht="15.75" thickBot="1" x14ac:dyDescent="0.3">
      <c r="D41" s="9" t="s">
        <v>50</v>
      </c>
      <c r="E41" s="25">
        <f>E35+E21-E38</f>
        <v>10100</v>
      </c>
    </row>
    <row r="55" spans="5:5" x14ac:dyDescent="0.25">
      <c r="E55" s="8"/>
    </row>
    <row r="57" spans="5:5" x14ac:dyDescent="0.25">
      <c r="E57" s="8"/>
    </row>
    <row r="60" spans="5:5" x14ac:dyDescent="0.25">
      <c r="E60" s="8"/>
    </row>
    <row r="95" spans="5:5" x14ac:dyDescent="0.25">
      <c r="E95" s="8"/>
    </row>
    <row r="106" spans="5:5" x14ac:dyDescent="0.25">
      <c r="E106" s="8"/>
    </row>
    <row r="112" spans="5:5" x14ac:dyDescent="0.25">
      <c r="E112" s="8"/>
    </row>
    <row r="122" spans="5:5" x14ac:dyDescent="0.25">
      <c r="E122" s="8"/>
    </row>
    <row r="123" spans="5:5" x14ac:dyDescent="0.25">
      <c r="E123" s="8"/>
    </row>
    <row r="132" spans="4:11" x14ac:dyDescent="0.25">
      <c r="E132" s="8"/>
    </row>
    <row r="133" spans="4:11" x14ac:dyDescent="0.25">
      <c r="D133" s="10"/>
      <c r="I133" s="8"/>
      <c r="K133" s="8"/>
    </row>
  </sheetData>
  <mergeCells count="1">
    <mergeCell ref="A1:F1"/>
  </mergeCells>
  <pageMargins left="0.7" right="0.7" top="0.75" bottom="0.75" header="0.3" footer="0.3"/>
  <pageSetup scale="95" orientation="portrait" r:id="rId1"/>
  <ignoredErrors>
    <ignoredError sqref="E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41"/>
  <sheetViews>
    <sheetView workbookViewId="0">
      <selection activeCell="F9" sqref="F9"/>
    </sheetView>
  </sheetViews>
  <sheetFormatPr defaultRowHeight="15" x14ac:dyDescent="0.25"/>
  <cols>
    <col min="1" max="1" width="7.7109375" style="1" customWidth="1"/>
    <col min="2" max="2" width="9.140625" style="1"/>
    <col min="3" max="3" width="16.140625" style="1" customWidth="1"/>
    <col min="4" max="4" width="20.5703125" style="1" customWidth="1"/>
    <col min="5" max="5" width="17.28515625" style="1" customWidth="1"/>
    <col min="6" max="6" width="14.42578125" style="1" customWidth="1"/>
    <col min="7" max="7" width="15" style="1" bestFit="1" customWidth="1"/>
    <col min="8" max="9" width="9.140625" style="1"/>
    <col min="10" max="10" width="18" style="1" customWidth="1"/>
    <col min="11" max="11" width="17.42578125" style="1" customWidth="1"/>
    <col min="12" max="12" width="17" style="1" customWidth="1"/>
    <col min="13" max="13" width="19.85546875" style="1" bestFit="1" customWidth="1"/>
    <col min="14" max="16384" width="9.140625" style="1"/>
  </cols>
  <sheetData>
    <row r="1" spans="2:11" ht="21" x14ac:dyDescent="0.25">
      <c r="B1" s="39" t="s">
        <v>93</v>
      </c>
      <c r="C1" s="40"/>
      <c r="D1" s="40"/>
      <c r="E1" s="40"/>
      <c r="F1" s="40"/>
      <c r="G1" s="40"/>
    </row>
    <row r="2" spans="2:11" ht="21" x14ac:dyDescent="0.25">
      <c r="B2" s="39" t="s">
        <v>132</v>
      </c>
      <c r="C2" s="40"/>
      <c r="D2" s="40"/>
      <c r="E2" s="40"/>
      <c r="F2" s="40"/>
      <c r="G2" s="40"/>
      <c r="K2" s="38"/>
    </row>
    <row r="4" spans="2:11" x14ac:dyDescent="0.25">
      <c r="B4" s="15" t="s">
        <v>15</v>
      </c>
    </row>
    <row r="5" spans="2:11" x14ac:dyDescent="0.25">
      <c r="B5" s="1" t="s">
        <v>94</v>
      </c>
      <c r="E5" s="7">
        <v>200000</v>
      </c>
    </row>
    <row r="6" spans="2:11" x14ac:dyDescent="0.25">
      <c r="B6" s="1" t="s">
        <v>0</v>
      </c>
      <c r="E6" s="7">
        <v>6600</v>
      </c>
    </row>
    <row r="7" spans="2:11" x14ac:dyDescent="0.25">
      <c r="B7" s="1" t="s">
        <v>111</v>
      </c>
      <c r="E7" s="7">
        <v>16000</v>
      </c>
    </row>
    <row r="8" spans="2:11" ht="15.75" thickBot="1" x14ac:dyDescent="0.3">
      <c r="B8" s="1" t="s">
        <v>121</v>
      </c>
      <c r="E8" s="7">
        <v>5000</v>
      </c>
    </row>
    <row r="9" spans="2:11" ht="15.75" thickTop="1" x14ac:dyDescent="0.25">
      <c r="D9" s="1" t="s">
        <v>52</v>
      </c>
      <c r="E9" s="24">
        <f>SUM(E5:E8)</f>
        <v>227600</v>
      </c>
    </row>
    <row r="11" spans="2:11" x14ac:dyDescent="0.25">
      <c r="B11" s="15" t="s">
        <v>48</v>
      </c>
    </row>
    <row r="12" spans="2:11" x14ac:dyDescent="0.25">
      <c r="B12" s="1" t="s">
        <v>95</v>
      </c>
      <c r="E12" s="7">
        <v>32000</v>
      </c>
    </row>
    <row r="13" spans="2:11" x14ac:dyDescent="0.25">
      <c r="B13" s="1" t="s">
        <v>112</v>
      </c>
      <c r="E13" s="7">
        <v>45000</v>
      </c>
    </row>
    <row r="14" spans="2:11" x14ac:dyDescent="0.25">
      <c r="B14" s="1" t="s">
        <v>96</v>
      </c>
      <c r="E14" s="7">
        <v>4000</v>
      </c>
    </row>
    <row r="15" spans="2:11" x14ac:dyDescent="0.25">
      <c r="B15" s="1" t="s">
        <v>118</v>
      </c>
      <c r="E15" s="7">
        <v>40000</v>
      </c>
    </row>
    <row r="16" spans="2:11" x14ac:dyDescent="0.25">
      <c r="B16" s="1" t="s">
        <v>97</v>
      </c>
      <c r="E16" s="7">
        <v>4000</v>
      </c>
    </row>
    <row r="17" spans="2:5" x14ac:dyDescent="0.25">
      <c r="B17" s="1" t="s">
        <v>98</v>
      </c>
      <c r="E17" s="7">
        <v>45000</v>
      </c>
    </row>
    <row r="18" spans="2:5" x14ac:dyDescent="0.25">
      <c r="B18" s="1" t="s">
        <v>1</v>
      </c>
      <c r="E18" s="7">
        <v>1400</v>
      </c>
    </row>
    <row r="19" spans="2:5" x14ac:dyDescent="0.25">
      <c r="B19" s="1" t="s">
        <v>99</v>
      </c>
      <c r="E19" s="7">
        <v>400</v>
      </c>
    </row>
    <row r="20" spans="2:5" x14ac:dyDescent="0.25">
      <c r="B20" s="1" t="s">
        <v>88</v>
      </c>
      <c r="E20" s="7">
        <v>500</v>
      </c>
    </row>
    <row r="21" spans="2:5" x14ac:dyDescent="0.25">
      <c r="B21" s="1" t="s">
        <v>100</v>
      </c>
      <c r="E21" s="7">
        <v>1000</v>
      </c>
    </row>
    <row r="22" spans="2:5" x14ac:dyDescent="0.25">
      <c r="B22" s="1" t="s">
        <v>13</v>
      </c>
      <c r="E22" s="7">
        <v>6000</v>
      </c>
    </row>
    <row r="23" spans="2:5" x14ac:dyDescent="0.25">
      <c r="B23" s="1" t="s">
        <v>101</v>
      </c>
      <c r="E23" s="7">
        <v>18000</v>
      </c>
    </row>
    <row r="24" spans="2:5" x14ac:dyDescent="0.25">
      <c r="B24" s="1" t="s">
        <v>102</v>
      </c>
      <c r="E24" s="7">
        <v>8000</v>
      </c>
    </row>
    <row r="25" spans="2:5" x14ac:dyDescent="0.25">
      <c r="B25" s="1" t="s">
        <v>103</v>
      </c>
      <c r="E25" s="7">
        <v>2000</v>
      </c>
    </row>
    <row r="26" spans="2:5" x14ac:dyDescent="0.25">
      <c r="B26" s="1" t="s">
        <v>2</v>
      </c>
      <c r="E26" s="7">
        <v>1000</v>
      </c>
    </row>
    <row r="27" spans="2:5" x14ac:dyDescent="0.25">
      <c r="B27" s="1" t="s">
        <v>5</v>
      </c>
      <c r="E27" s="7">
        <v>1000</v>
      </c>
    </row>
    <row r="28" spans="2:5" x14ac:dyDescent="0.25">
      <c r="B28" s="1" t="s">
        <v>108</v>
      </c>
      <c r="E28" s="7">
        <v>10000</v>
      </c>
    </row>
    <row r="29" spans="2:5" ht="15.75" thickBot="1" x14ac:dyDescent="0.3">
      <c r="B29" s="1" t="s">
        <v>106</v>
      </c>
      <c r="E29" s="7">
        <v>2500</v>
      </c>
    </row>
    <row r="30" spans="2:5" ht="15.75" thickTop="1" x14ac:dyDescent="0.25">
      <c r="D30" s="1" t="s">
        <v>53</v>
      </c>
      <c r="E30" s="24">
        <f>SUM(E12:E29)</f>
        <v>221800</v>
      </c>
    </row>
    <row r="32" spans="2:5" ht="15.75" thickBot="1" x14ac:dyDescent="0.3">
      <c r="D32" s="1" t="s">
        <v>107</v>
      </c>
      <c r="E32" s="25">
        <f>E9-E30</f>
        <v>5800</v>
      </c>
    </row>
    <row r="37" spans="5:7" x14ac:dyDescent="0.25">
      <c r="E37" s="8"/>
      <c r="F37" s="8"/>
      <c r="G37" s="8"/>
    </row>
    <row r="46" spans="5:7" x14ac:dyDescent="0.25">
      <c r="E46" s="8"/>
      <c r="F46" s="8"/>
    </row>
    <row r="47" spans="5:7" x14ac:dyDescent="0.25">
      <c r="E47" s="8"/>
      <c r="F47" s="8"/>
    </row>
    <row r="49" spans="5:7" x14ac:dyDescent="0.25">
      <c r="E49" s="8"/>
      <c r="F49" s="8"/>
      <c r="G49" s="8"/>
    </row>
    <row r="63" spans="5:7" x14ac:dyDescent="0.25">
      <c r="E63" s="8"/>
      <c r="F63" s="8"/>
    </row>
    <row r="65" spans="5:7" x14ac:dyDescent="0.25">
      <c r="E65" s="8"/>
      <c r="F65" s="8"/>
    </row>
    <row r="68" spans="5:7" x14ac:dyDescent="0.25">
      <c r="F68" s="8"/>
      <c r="G68" s="8"/>
    </row>
    <row r="80" spans="5:7" x14ac:dyDescent="0.25">
      <c r="E80" s="8"/>
      <c r="G80" s="8"/>
    </row>
    <row r="103" spans="5:7" x14ac:dyDescent="0.25">
      <c r="E103" s="8"/>
      <c r="F103" s="8"/>
      <c r="G103" s="8"/>
    </row>
    <row r="114" spans="6:7" x14ac:dyDescent="0.25">
      <c r="F114" s="8"/>
      <c r="G114" s="8"/>
    </row>
    <row r="120" spans="6:7" x14ac:dyDescent="0.25">
      <c r="F120" s="8"/>
      <c r="G120" s="8"/>
    </row>
    <row r="130" spans="5:13" x14ac:dyDescent="0.25">
      <c r="E130" s="8"/>
      <c r="F130" s="8"/>
    </row>
    <row r="131" spans="5:13" x14ac:dyDescent="0.25">
      <c r="E131" s="8"/>
      <c r="F131" s="8"/>
    </row>
    <row r="135" spans="5:13" x14ac:dyDescent="0.25">
      <c r="E135" s="8"/>
      <c r="G135" s="8"/>
    </row>
    <row r="138" spans="5:13" x14ac:dyDescent="0.25">
      <c r="E138" s="8"/>
      <c r="G138" s="8"/>
    </row>
    <row r="140" spans="5:13" x14ac:dyDescent="0.25">
      <c r="E140" s="8"/>
      <c r="F140" s="8"/>
      <c r="G140" s="8"/>
    </row>
    <row r="141" spans="5:13" x14ac:dyDescent="0.25">
      <c r="E141" s="8"/>
      <c r="K141" s="8"/>
      <c r="M141" s="8"/>
    </row>
  </sheetData>
  <mergeCells count="2">
    <mergeCell ref="B2:G2"/>
    <mergeCell ref="B1:G1"/>
  </mergeCells>
  <printOptions horizontalCentered="1"/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1"/>
  <sheetViews>
    <sheetView workbookViewId="0">
      <selection activeCell="E26" sqref="E26"/>
    </sheetView>
  </sheetViews>
  <sheetFormatPr defaultRowHeight="15" x14ac:dyDescent="0.25"/>
  <cols>
    <col min="1" max="1" width="9.140625" style="1"/>
    <col min="2" max="2" width="15.140625" style="1" customWidth="1"/>
    <col min="3" max="3" width="23.28515625" style="1" customWidth="1"/>
    <col min="4" max="4" width="14.85546875" style="1" bestFit="1" customWidth="1"/>
    <col min="5" max="5" width="12.140625" style="1" customWidth="1"/>
    <col min="6" max="6" width="12.42578125" style="9" customWidth="1"/>
    <col min="7" max="8" width="9.140625" style="1"/>
    <col min="9" max="9" width="18" style="1" customWidth="1"/>
    <col min="10" max="10" width="17.42578125" style="1" customWidth="1"/>
    <col min="11" max="11" width="17" style="1" customWidth="1"/>
    <col min="12" max="12" width="19.85546875" style="1" bestFit="1" customWidth="1"/>
    <col min="13" max="16384" width="9.140625" style="1"/>
  </cols>
  <sheetData>
    <row r="1" spans="2:10" ht="21" x14ac:dyDescent="0.25">
      <c r="B1" s="39" t="s">
        <v>14</v>
      </c>
      <c r="C1" s="40"/>
      <c r="D1" s="40"/>
      <c r="E1" s="40"/>
      <c r="F1" s="40"/>
      <c r="J1" s="22"/>
    </row>
    <row r="2" spans="2:10" ht="21" x14ac:dyDescent="0.35">
      <c r="B2" s="44" t="s">
        <v>132</v>
      </c>
      <c r="C2" s="45"/>
      <c r="D2" s="45"/>
      <c r="E2" s="45"/>
      <c r="F2" s="45"/>
    </row>
    <row r="3" spans="2:10" x14ac:dyDescent="0.25">
      <c r="B3" s="19"/>
      <c r="C3" s="32"/>
      <c r="D3" s="7"/>
      <c r="F3" s="1"/>
    </row>
    <row r="4" spans="2:10" x14ac:dyDescent="0.25">
      <c r="B4" s="34" t="s">
        <v>15</v>
      </c>
      <c r="C4" s="32"/>
      <c r="D4" s="7"/>
      <c r="F4" s="1"/>
    </row>
    <row r="5" spans="2:10" x14ac:dyDescent="0.25">
      <c r="C5" s="1" t="s">
        <v>49</v>
      </c>
      <c r="D5" s="7">
        <v>39000</v>
      </c>
      <c r="F5" s="1"/>
    </row>
    <row r="6" spans="2:10" x14ac:dyDescent="0.25">
      <c r="C6" s="1" t="s">
        <v>131</v>
      </c>
      <c r="D6" s="7">
        <v>1500</v>
      </c>
      <c r="F6" s="1"/>
    </row>
    <row r="7" spans="2:10" x14ac:dyDescent="0.25">
      <c r="B7" s="33"/>
      <c r="C7" s="1" t="s">
        <v>9</v>
      </c>
      <c r="D7" s="7">
        <v>4000</v>
      </c>
      <c r="F7" s="1"/>
    </row>
    <row r="8" spans="2:10" ht="15.75" thickBot="1" x14ac:dyDescent="0.3">
      <c r="B8" s="33"/>
      <c r="C8" s="1" t="s">
        <v>0</v>
      </c>
      <c r="D8" s="4">
        <v>2000</v>
      </c>
      <c r="F8" s="1"/>
    </row>
    <row r="9" spans="2:10" ht="15.75" thickTop="1" x14ac:dyDescent="0.25">
      <c r="B9" s="19"/>
      <c r="C9" s="1" t="s">
        <v>52</v>
      </c>
      <c r="D9" s="36">
        <f>SUM(D5:D8)</f>
        <v>46500</v>
      </c>
      <c r="F9" s="1"/>
    </row>
    <row r="10" spans="2:10" x14ac:dyDescent="0.25">
      <c r="B10" s="33"/>
      <c r="D10" s="7"/>
      <c r="F10" s="1"/>
    </row>
    <row r="11" spans="2:10" x14ac:dyDescent="0.25">
      <c r="B11" s="34" t="s">
        <v>48</v>
      </c>
      <c r="D11" s="7"/>
      <c r="F11" s="1"/>
    </row>
    <row r="12" spans="2:10" x14ac:dyDescent="0.25">
      <c r="B12" s="33"/>
      <c r="C12" s="1" t="s">
        <v>70</v>
      </c>
      <c r="D12" s="7">
        <v>7600</v>
      </c>
      <c r="F12" s="1"/>
    </row>
    <row r="13" spans="2:10" x14ac:dyDescent="0.25">
      <c r="B13" s="33"/>
      <c r="C13" s="1" t="s">
        <v>16</v>
      </c>
      <c r="D13" s="7">
        <v>23000</v>
      </c>
      <c r="F13" s="1"/>
    </row>
    <row r="14" spans="2:10" x14ac:dyDescent="0.25">
      <c r="B14" s="33"/>
      <c r="C14" s="1" t="s">
        <v>17</v>
      </c>
      <c r="D14" s="7">
        <v>900</v>
      </c>
      <c r="F14" s="1"/>
    </row>
    <row r="15" spans="2:10" x14ac:dyDescent="0.25">
      <c r="B15" s="33"/>
      <c r="C15" s="1" t="s">
        <v>13</v>
      </c>
      <c r="D15" s="4">
        <v>500</v>
      </c>
      <c r="F15" s="1"/>
    </row>
    <row r="16" spans="2:10" x14ac:dyDescent="0.25">
      <c r="B16" s="33"/>
      <c r="C16" s="1" t="s">
        <v>18</v>
      </c>
      <c r="D16" s="20">
        <v>7000</v>
      </c>
      <c r="F16" s="1"/>
    </row>
    <row r="17" spans="2:6" ht="15.75" thickBot="1" x14ac:dyDescent="0.3">
      <c r="B17" s="33"/>
      <c r="C17" s="1" t="s">
        <v>79</v>
      </c>
      <c r="D17" s="4">
        <v>5000</v>
      </c>
      <c r="F17" s="1"/>
    </row>
    <row r="18" spans="2:6" ht="15.75" thickTop="1" x14ac:dyDescent="0.25">
      <c r="B18" s="19"/>
      <c r="C18" s="1" t="s">
        <v>53</v>
      </c>
      <c r="D18" s="36">
        <f>SUM(D12:D17)</f>
        <v>44000</v>
      </c>
      <c r="F18" s="1"/>
    </row>
    <row r="19" spans="2:6" x14ac:dyDescent="0.25">
      <c r="B19" s="19"/>
      <c r="D19" s="4"/>
      <c r="F19" s="1"/>
    </row>
    <row r="20" spans="2:6" s="21" customFormat="1" ht="13.5" thickBot="1" x14ac:dyDescent="0.25">
      <c r="C20" s="19" t="s">
        <v>50</v>
      </c>
      <c r="D20" s="35">
        <f>D9-D18</f>
        <v>2500</v>
      </c>
    </row>
    <row r="21" spans="2:6" x14ac:dyDescent="0.25">
      <c r="B21" s="33"/>
      <c r="D21" s="7"/>
      <c r="F21" s="1"/>
    </row>
    <row r="29" spans="2:6" x14ac:dyDescent="0.25">
      <c r="F29" s="10"/>
    </row>
    <row r="52" spans="6:6" x14ac:dyDescent="0.25">
      <c r="F52" s="10"/>
    </row>
    <row r="79" spans="6:6" x14ac:dyDescent="0.25">
      <c r="F79" s="10"/>
    </row>
    <row r="80" spans="6:6" x14ac:dyDescent="0.25">
      <c r="F80" s="10"/>
    </row>
    <row r="84" spans="4:12" x14ac:dyDescent="0.25">
      <c r="F84" s="10"/>
    </row>
    <row r="87" spans="4:12" x14ac:dyDescent="0.25">
      <c r="F87" s="10"/>
    </row>
    <row r="89" spans="4:12" x14ac:dyDescent="0.25">
      <c r="F89" s="10"/>
    </row>
    <row r="90" spans="4:12" x14ac:dyDescent="0.25">
      <c r="F90" s="10"/>
    </row>
    <row r="91" spans="4:12" x14ac:dyDescent="0.25">
      <c r="D91" s="8"/>
      <c r="J91" s="8"/>
      <c r="L91" s="8"/>
    </row>
  </sheetData>
  <mergeCells count="2">
    <mergeCell ref="B1:F1"/>
    <mergeCell ref="B2: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4"/>
  <sheetViews>
    <sheetView topLeftCell="A25" workbookViewId="0">
      <selection activeCell="G47" sqref="G47"/>
    </sheetView>
  </sheetViews>
  <sheetFormatPr defaultRowHeight="15" x14ac:dyDescent="0.25"/>
  <cols>
    <col min="1" max="1" width="9.140625" style="1"/>
    <col min="2" max="2" width="12.5703125" style="1" customWidth="1"/>
    <col min="3" max="3" width="26.140625" style="1" bestFit="1" customWidth="1"/>
    <col min="4" max="4" width="20.85546875" style="1" customWidth="1"/>
    <col min="5" max="5" width="12.140625" style="1" customWidth="1"/>
    <col min="6" max="6" width="11.28515625" style="1" bestFit="1" customWidth="1"/>
    <col min="7" max="7" width="11.5703125" style="1" bestFit="1" customWidth="1"/>
    <col min="8" max="8" width="11.28515625" style="1" bestFit="1" customWidth="1"/>
    <col min="9" max="10" width="9.140625" style="1"/>
    <col min="11" max="11" width="18" style="1" customWidth="1"/>
    <col min="12" max="12" width="17.42578125" style="1" customWidth="1"/>
    <col min="13" max="13" width="17" style="1" customWidth="1"/>
    <col min="14" max="14" width="19.85546875" style="1" bestFit="1" customWidth="1"/>
    <col min="15" max="16384" width="9.140625" style="1"/>
  </cols>
  <sheetData>
    <row r="1" spans="1:11" ht="21" x14ac:dyDescent="0.25">
      <c r="A1" s="39" t="s">
        <v>128</v>
      </c>
      <c r="B1" s="40"/>
      <c r="C1" s="40"/>
      <c r="D1" s="40"/>
      <c r="E1" s="40"/>
      <c r="F1" s="40"/>
      <c r="G1" s="40"/>
      <c r="K1" s="22"/>
    </row>
    <row r="3" spans="1:11" x14ac:dyDescent="0.25">
      <c r="B3" s="11" t="s">
        <v>15</v>
      </c>
      <c r="E3" s="7"/>
      <c r="F3" s="22"/>
      <c r="G3" s="22"/>
      <c r="H3" s="22"/>
    </row>
    <row r="4" spans="1:11" x14ac:dyDescent="0.25">
      <c r="C4" s="1" t="s">
        <v>61</v>
      </c>
      <c r="E4" s="7">
        <v>2200</v>
      </c>
      <c r="F4" s="17"/>
      <c r="G4" s="17"/>
    </row>
    <row r="5" spans="1:11" x14ac:dyDescent="0.25">
      <c r="C5" s="1" t="s">
        <v>31</v>
      </c>
      <c r="E5" s="7">
        <v>2000</v>
      </c>
      <c r="F5" s="16"/>
      <c r="G5" s="16"/>
      <c r="H5" s="5"/>
    </row>
    <row r="6" spans="1:11" x14ac:dyDescent="0.25">
      <c r="C6" s="1" t="s">
        <v>30</v>
      </c>
      <c r="E6" s="7">
        <v>500</v>
      </c>
      <c r="F6" s="16"/>
      <c r="G6" s="16"/>
      <c r="H6" s="5"/>
    </row>
    <row r="7" spans="1:11" x14ac:dyDescent="0.25">
      <c r="C7" s="1" t="s">
        <v>104</v>
      </c>
      <c r="E7" s="7">
        <v>2000</v>
      </c>
      <c r="F7" s="16"/>
      <c r="G7" s="16"/>
      <c r="H7" s="5"/>
    </row>
    <row r="8" spans="1:11" ht="15.75" thickBot="1" x14ac:dyDescent="0.3">
      <c r="C8" s="1" t="s">
        <v>0</v>
      </c>
      <c r="E8" s="7">
        <v>2000</v>
      </c>
      <c r="F8" s="16"/>
      <c r="G8" s="16"/>
      <c r="H8" s="5"/>
    </row>
    <row r="9" spans="1:11" ht="15.75" thickTop="1" x14ac:dyDescent="0.25">
      <c r="D9" s="1" t="s">
        <v>52</v>
      </c>
      <c r="E9" s="24">
        <f>SUM(E4:E8)</f>
        <v>8700</v>
      </c>
      <c r="F9" s="16"/>
      <c r="G9" s="16"/>
      <c r="H9" s="5"/>
    </row>
    <row r="10" spans="1:11" x14ac:dyDescent="0.25">
      <c r="E10" s="7"/>
      <c r="F10" s="16"/>
      <c r="H10" s="5"/>
    </row>
    <row r="11" spans="1:11" x14ac:dyDescent="0.25">
      <c r="B11" s="11" t="s">
        <v>123</v>
      </c>
      <c r="E11" s="7"/>
      <c r="F11" s="16"/>
      <c r="H11" s="5"/>
    </row>
    <row r="12" spans="1:11" x14ac:dyDescent="0.25">
      <c r="C12" s="1" t="s">
        <v>124</v>
      </c>
      <c r="E12" s="7">
        <v>1200</v>
      </c>
      <c r="F12" s="16"/>
      <c r="H12" s="5"/>
    </row>
    <row r="13" spans="1:11" x14ac:dyDescent="0.25">
      <c r="C13" s="1" t="s">
        <v>125</v>
      </c>
      <c r="E13" s="7">
        <v>500</v>
      </c>
      <c r="F13" s="16"/>
      <c r="H13" s="5"/>
    </row>
    <row r="14" spans="1:11" x14ac:dyDescent="0.25">
      <c r="C14" s="1" t="s">
        <v>126</v>
      </c>
      <c r="E14" s="7">
        <v>2500</v>
      </c>
      <c r="F14" s="16"/>
      <c r="H14" s="5"/>
    </row>
    <row r="15" spans="1:11" x14ac:dyDescent="0.25">
      <c r="C15" s="1" t="s">
        <v>129</v>
      </c>
      <c r="E15" s="7">
        <v>2500</v>
      </c>
      <c r="F15" s="16"/>
      <c r="H15" s="5"/>
    </row>
    <row r="16" spans="1:11" ht="15.75" thickBot="1" x14ac:dyDescent="0.3">
      <c r="C16" s="1" t="s">
        <v>127</v>
      </c>
      <c r="E16" s="7">
        <v>2500</v>
      </c>
      <c r="F16" s="16"/>
      <c r="H16" s="5"/>
    </row>
    <row r="17" spans="2:8" ht="15.75" thickTop="1" x14ac:dyDescent="0.25">
      <c r="D17" s="1" t="s">
        <v>52</v>
      </c>
      <c r="E17" s="24">
        <f>SUM(E12:E16)</f>
        <v>9200</v>
      </c>
      <c r="F17" s="16"/>
      <c r="H17" s="5"/>
    </row>
    <row r="18" spans="2:8" x14ac:dyDescent="0.25">
      <c r="E18" s="4"/>
      <c r="F18" s="16"/>
      <c r="H18" s="5"/>
    </row>
    <row r="19" spans="2:8" x14ac:dyDescent="0.25">
      <c r="B19" s="11" t="s">
        <v>32</v>
      </c>
      <c r="E19" s="7"/>
      <c r="F19" s="16"/>
      <c r="G19" s="16"/>
      <c r="H19" s="6"/>
    </row>
    <row r="20" spans="2:8" x14ac:dyDescent="0.25">
      <c r="C20" s="1" t="s">
        <v>8</v>
      </c>
      <c r="E20" s="7">
        <v>2200</v>
      </c>
      <c r="F20" s="17"/>
      <c r="G20" s="17"/>
      <c r="H20" s="6"/>
    </row>
    <row r="21" spans="2:8" x14ac:dyDescent="0.25">
      <c r="C21" s="1" t="s">
        <v>28</v>
      </c>
      <c r="E21" s="7">
        <v>4000</v>
      </c>
      <c r="F21" s="17"/>
      <c r="G21" s="17"/>
      <c r="H21" s="6"/>
    </row>
    <row r="22" spans="2:8" x14ac:dyDescent="0.25">
      <c r="C22" s="1" t="s">
        <v>33</v>
      </c>
      <c r="E22" s="7">
        <v>-400</v>
      </c>
      <c r="F22" s="17"/>
      <c r="G22" s="17"/>
      <c r="H22" s="6"/>
    </row>
    <row r="23" spans="2:8" x14ac:dyDescent="0.25">
      <c r="C23" s="1" t="s">
        <v>29</v>
      </c>
      <c r="E23" s="7">
        <v>-100</v>
      </c>
      <c r="F23" s="17"/>
      <c r="G23" s="17"/>
      <c r="H23" s="6"/>
    </row>
    <row r="24" spans="2:8" x14ac:dyDescent="0.25">
      <c r="C24" s="1" t="s">
        <v>34</v>
      </c>
      <c r="E24" s="7">
        <v>-275</v>
      </c>
      <c r="F24" s="17"/>
      <c r="G24" s="17"/>
      <c r="H24" s="6"/>
    </row>
    <row r="25" spans="2:8" ht="15.75" thickBot="1" x14ac:dyDescent="0.3">
      <c r="C25" s="1" t="s">
        <v>62</v>
      </c>
      <c r="E25" s="31">
        <v>-250</v>
      </c>
      <c r="F25" s="17"/>
      <c r="G25" s="17"/>
      <c r="H25" s="6"/>
    </row>
    <row r="26" spans="2:8" ht="15.75" thickTop="1" x14ac:dyDescent="0.25">
      <c r="D26" s="1" t="s">
        <v>50</v>
      </c>
      <c r="E26" s="24">
        <f>SUM(E20:E25)</f>
        <v>5175</v>
      </c>
      <c r="F26" s="17"/>
      <c r="G26" s="17"/>
      <c r="H26" s="26"/>
    </row>
    <row r="27" spans="2:8" x14ac:dyDescent="0.25">
      <c r="E27" s="7"/>
      <c r="F27" s="27"/>
      <c r="G27" s="27"/>
    </row>
    <row r="28" spans="2:8" x14ac:dyDescent="0.25">
      <c r="B28" s="11" t="s">
        <v>35</v>
      </c>
      <c r="E28" s="7"/>
      <c r="F28" s="17"/>
      <c r="G28" s="17"/>
      <c r="H28" s="6"/>
    </row>
    <row r="29" spans="2:8" x14ac:dyDescent="0.25">
      <c r="C29" s="1" t="s">
        <v>8</v>
      </c>
      <c r="E29" s="7">
        <v>3000</v>
      </c>
      <c r="F29" s="17"/>
      <c r="G29" s="17"/>
      <c r="H29" s="6"/>
    </row>
    <row r="30" spans="2:8" x14ac:dyDescent="0.25">
      <c r="C30" s="1" t="s">
        <v>36</v>
      </c>
      <c r="E30" s="7">
        <v>-4000</v>
      </c>
      <c r="F30" s="17"/>
      <c r="G30" s="17"/>
      <c r="H30" s="6"/>
    </row>
    <row r="31" spans="2:8" x14ac:dyDescent="0.25">
      <c r="C31" s="1" t="s">
        <v>37</v>
      </c>
      <c r="E31" s="7">
        <v>-1200</v>
      </c>
      <c r="F31" s="17"/>
      <c r="G31" s="17"/>
      <c r="H31" s="6"/>
    </row>
    <row r="32" spans="2:8" ht="15.75" thickBot="1" x14ac:dyDescent="0.3">
      <c r="C32" s="1" t="s">
        <v>38</v>
      </c>
      <c r="E32" s="31">
        <v>-275</v>
      </c>
      <c r="F32" s="17"/>
      <c r="G32" s="17"/>
      <c r="H32" s="6"/>
    </row>
    <row r="33" spans="2:8" ht="15.75" thickTop="1" x14ac:dyDescent="0.25">
      <c r="D33" s="1" t="s">
        <v>50</v>
      </c>
      <c r="E33" s="24">
        <f>SUM(E29:E32)</f>
        <v>-2475</v>
      </c>
      <c r="F33" s="18"/>
      <c r="G33" s="18"/>
      <c r="H33" s="6"/>
    </row>
    <row r="34" spans="2:8" x14ac:dyDescent="0.25">
      <c r="E34" s="7"/>
      <c r="F34" s="17"/>
      <c r="G34" s="17"/>
      <c r="H34" s="6"/>
    </row>
    <row r="35" spans="2:8" x14ac:dyDescent="0.25">
      <c r="B35" s="15" t="s">
        <v>43</v>
      </c>
      <c r="E35" s="4"/>
      <c r="F35" s="17"/>
      <c r="G35" s="17"/>
    </row>
    <row r="36" spans="2:8" x14ac:dyDescent="0.25">
      <c r="C36" s="1" t="s">
        <v>22</v>
      </c>
      <c r="E36" s="4">
        <v>400</v>
      </c>
      <c r="F36" s="17"/>
      <c r="G36" s="17"/>
    </row>
    <row r="37" spans="2:8" x14ac:dyDescent="0.25">
      <c r="C37" s="1" t="s">
        <v>43</v>
      </c>
      <c r="E37" s="4">
        <v>-400</v>
      </c>
      <c r="F37" s="17"/>
      <c r="G37" s="17"/>
    </row>
    <row r="38" spans="2:8" ht="15.75" thickBot="1" x14ac:dyDescent="0.3">
      <c r="C38" s="1" t="s">
        <v>44</v>
      </c>
      <c r="E38" s="31">
        <v>125</v>
      </c>
      <c r="F38" s="17"/>
      <c r="G38" s="17"/>
    </row>
    <row r="39" spans="2:8" ht="15.75" thickTop="1" x14ac:dyDescent="0.25">
      <c r="D39" s="1" t="s">
        <v>50</v>
      </c>
      <c r="E39" s="24">
        <f>SUM(E36:E38)</f>
        <v>125</v>
      </c>
      <c r="F39" s="17"/>
      <c r="G39" s="17"/>
    </row>
    <row r="40" spans="2:8" x14ac:dyDescent="0.25">
      <c r="B40" s="15" t="s">
        <v>48</v>
      </c>
      <c r="E40" s="7"/>
      <c r="F40" s="17"/>
      <c r="G40" s="17"/>
    </row>
    <row r="41" spans="2:8" x14ac:dyDescent="0.25">
      <c r="C41" s="1" t="s">
        <v>5</v>
      </c>
      <c r="E41" s="7">
        <v>-400</v>
      </c>
      <c r="F41" s="17"/>
      <c r="G41" s="17"/>
    </row>
    <row r="42" spans="2:8" x14ac:dyDescent="0.25">
      <c r="C42" s="1" t="s">
        <v>39</v>
      </c>
      <c r="E42" s="7">
        <v>-1400</v>
      </c>
      <c r="F42" s="17"/>
      <c r="G42" s="17"/>
    </row>
    <row r="43" spans="2:8" x14ac:dyDescent="0.25">
      <c r="C43" s="1" t="s">
        <v>25</v>
      </c>
      <c r="E43" s="4">
        <v>-1300</v>
      </c>
      <c r="F43" s="17"/>
      <c r="G43" s="17"/>
    </row>
    <row r="44" spans="2:8" x14ac:dyDescent="0.25">
      <c r="C44" s="1" t="s">
        <v>114</v>
      </c>
      <c r="E44" s="4">
        <v>-1000</v>
      </c>
      <c r="F44" s="17"/>
      <c r="G44" s="17"/>
    </row>
    <row r="45" spans="2:8" x14ac:dyDescent="0.25">
      <c r="C45" s="1" t="s">
        <v>40</v>
      </c>
      <c r="E45" s="4">
        <v>-650</v>
      </c>
      <c r="F45" s="17"/>
      <c r="G45" s="17"/>
    </row>
    <row r="46" spans="2:8" x14ac:dyDescent="0.25">
      <c r="C46" s="1" t="s">
        <v>41</v>
      </c>
      <c r="E46" s="4">
        <v>-435</v>
      </c>
      <c r="F46" s="17"/>
      <c r="G46" s="17"/>
    </row>
    <row r="47" spans="2:8" x14ac:dyDescent="0.25">
      <c r="C47" s="1" t="s">
        <v>42</v>
      </c>
      <c r="E47" s="4">
        <v>-250</v>
      </c>
      <c r="F47" s="17"/>
      <c r="G47" s="17"/>
    </row>
    <row r="48" spans="2:8" x14ac:dyDescent="0.25">
      <c r="C48" s="1" t="s">
        <v>6</v>
      </c>
      <c r="E48" s="4">
        <v>-700</v>
      </c>
      <c r="F48" s="17"/>
      <c r="G48" s="17"/>
    </row>
    <row r="49" spans="3:7" ht="15.75" thickBot="1" x14ac:dyDescent="0.3">
      <c r="C49" s="1" t="s">
        <v>18</v>
      </c>
      <c r="E49" s="4">
        <v>-2000</v>
      </c>
      <c r="F49" s="17"/>
      <c r="G49" s="17"/>
    </row>
    <row r="50" spans="3:7" ht="15.75" thickTop="1" x14ac:dyDescent="0.25">
      <c r="D50" s="1" t="s">
        <v>53</v>
      </c>
      <c r="E50" s="24">
        <f>SUM(E41:E49)</f>
        <v>-8135</v>
      </c>
      <c r="F50" s="17"/>
    </row>
    <row r="51" spans="3:7" x14ac:dyDescent="0.25">
      <c r="E51" s="4"/>
      <c r="F51" s="17"/>
      <c r="G51" s="17"/>
    </row>
    <row r="52" spans="3:7" x14ac:dyDescent="0.25">
      <c r="E52" s="4"/>
      <c r="F52" s="17"/>
      <c r="G52" s="17"/>
    </row>
    <row r="53" spans="3:7" ht="15.75" thickBot="1" x14ac:dyDescent="0.3">
      <c r="D53" s="1" t="s">
        <v>50</v>
      </c>
      <c r="E53" s="25">
        <f>E9+E26+E33+E39+E50+E17</f>
        <v>12590</v>
      </c>
      <c r="F53" s="17"/>
    </row>
    <row r="54" spans="3:7" x14ac:dyDescent="0.25">
      <c r="E54" s="6"/>
    </row>
    <row r="66" spans="6:8" x14ac:dyDescent="0.25">
      <c r="F66" s="8"/>
      <c r="G66" s="8"/>
    </row>
    <row r="68" spans="6:8" x14ac:dyDescent="0.25">
      <c r="F68" s="8"/>
      <c r="G68" s="8"/>
    </row>
    <row r="71" spans="6:8" x14ac:dyDescent="0.25">
      <c r="G71" s="8"/>
      <c r="H71" s="8"/>
    </row>
    <row r="83" spans="6:8" x14ac:dyDescent="0.25">
      <c r="F83" s="8"/>
      <c r="H83" s="8"/>
    </row>
    <row r="106" spans="6:8" x14ac:dyDescent="0.25">
      <c r="F106" s="8"/>
      <c r="G106" s="8"/>
      <c r="H106" s="8"/>
    </row>
    <row r="117" spans="7:8" x14ac:dyDescent="0.25">
      <c r="G117" s="8"/>
      <c r="H117" s="8"/>
    </row>
    <row r="123" spans="7:8" x14ac:dyDescent="0.25">
      <c r="G123" s="8"/>
      <c r="H123" s="8"/>
    </row>
    <row r="133" spans="4:14" x14ac:dyDescent="0.25">
      <c r="F133" s="8"/>
      <c r="G133" s="8"/>
    </row>
    <row r="134" spans="4:14" x14ac:dyDescent="0.25">
      <c r="F134" s="8"/>
      <c r="G134" s="8"/>
    </row>
    <row r="138" spans="4:14" x14ac:dyDescent="0.25">
      <c r="F138" s="8"/>
      <c r="H138" s="8"/>
    </row>
    <row r="141" spans="4:14" x14ac:dyDescent="0.25">
      <c r="F141" s="8"/>
      <c r="H141" s="8"/>
    </row>
    <row r="143" spans="4:14" x14ac:dyDescent="0.25">
      <c r="D143" s="8"/>
      <c r="F143" s="8"/>
      <c r="G143" s="8"/>
      <c r="H143" s="8"/>
    </row>
    <row r="144" spans="4:14" x14ac:dyDescent="0.25">
      <c r="F144" s="8"/>
      <c r="L144" s="8"/>
      <c r="N144" s="8"/>
    </row>
  </sheetData>
  <mergeCells count="1">
    <mergeCell ref="A1:G1"/>
  </mergeCells>
  <pageMargins left="0.7" right="0.7" top="0.75" bottom="0.75" header="0.3" footer="0.3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2"/>
  <sheetViews>
    <sheetView topLeftCell="A19" workbookViewId="0">
      <selection activeCell="E21" sqref="E21"/>
    </sheetView>
  </sheetViews>
  <sheetFormatPr defaultRowHeight="15" x14ac:dyDescent="0.25"/>
  <cols>
    <col min="1" max="1" width="9.140625" style="1"/>
    <col min="2" max="2" width="9.5703125" style="1" customWidth="1"/>
    <col min="3" max="3" width="26.140625" style="1" bestFit="1" customWidth="1"/>
    <col min="4" max="4" width="18.140625" style="1" customWidth="1"/>
    <col min="5" max="5" width="12.140625" style="1" customWidth="1"/>
    <col min="6" max="6" width="11.28515625" style="1" bestFit="1" customWidth="1"/>
    <col min="7" max="7" width="11.5703125" style="1" bestFit="1" customWidth="1"/>
    <col min="8" max="8" width="11.28515625" style="1" bestFit="1" customWidth="1"/>
    <col min="9" max="10" width="9.140625" style="1"/>
    <col min="11" max="11" width="18" style="1" customWidth="1"/>
    <col min="12" max="12" width="17.42578125" style="1" customWidth="1"/>
    <col min="13" max="13" width="17" style="1" customWidth="1"/>
    <col min="14" max="14" width="19.85546875" style="1" bestFit="1" customWidth="1"/>
    <col min="15" max="16384" width="9.140625" style="1"/>
  </cols>
  <sheetData>
    <row r="1" spans="1:11" ht="21" x14ac:dyDescent="0.25">
      <c r="A1" s="39" t="s">
        <v>130</v>
      </c>
      <c r="B1" s="40"/>
      <c r="C1" s="40"/>
      <c r="D1" s="40"/>
      <c r="E1" s="40"/>
      <c r="F1" s="40"/>
      <c r="G1" s="40"/>
      <c r="K1" s="22"/>
    </row>
    <row r="2" spans="1:11" x14ac:dyDescent="0.25">
      <c r="E2" s="7"/>
    </row>
    <row r="3" spans="1:11" x14ac:dyDescent="0.25">
      <c r="B3" s="11" t="s">
        <v>15</v>
      </c>
      <c r="E3" s="7"/>
      <c r="F3" s="22"/>
      <c r="G3" s="22"/>
      <c r="H3" s="22"/>
    </row>
    <row r="4" spans="1:11" x14ac:dyDescent="0.25">
      <c r="B4" s="11"/>
      <c r="C4" s="1" t="s">
        <v>104</v>
      </c>
      <c r="E4" s="7">
        <v>1000</v>
      </c>
      <c r="F4" s="23"/>
      <c r="G4" s="23"/>
      <c r="H4" s="23"/>
    </row>
    <row r="5" spans="1:11" x14ac:dyDescent="0.25">
      <c r="C5" s="1" t="s">
        <v>8</v>
      </c>
      <c r="E5" s="7">
        <v>1000</v>
      </c>
      <c r="F5" s="13"/>
      <c r="G5" s="13"/>
    </row>
    <row r="6" spans="1:11" x14ac:dyDescent="0.25">
      <c r="C6" s="1" t="s">
        <v>61</v>
      </c>
      <c r="E6" s="7">
        <v>1400</v>
      </c>
      <c r="F6" s="12"/>
      <c r="G6" s="12"/>
      <c r="H6" s="5"/>
    </row>
    <row r="7" spans="1:11" x14ac:dyDescent="0.25">
      <c r="C7" s="1" t="s">
        <v>31</v>
      </c>
      <c r="E7" s="7">
        <v>1500</v>
      </c>
      <c r="F7" s="12"/>
      <c r="G7" s="12"/>
      <c r="H7" s="5"/>
    </row>
    <row r="8" spans="1:11" ht="15.75" thickBot="1" x14ac:dyDescent="0.3">
      <c r="C8" s="1" t="s">
        <v>0</v>
      </c>
      <c r="D8" s="28"/>
      <c r="E8" s="30">
        <v>500</v>
      </c>
      <c r="F8" s="3"/>
      <c r="G8" s="28"/>
      <c r="H8" s="5"/>
    </row>
    <row r="9" spans="1:11" ht="15.75" thickTop="1" x14ac:dyDescent="0.25">
      <c r="D9" s="1" t="s">
        <v>52</v>
      </c>
      <c r="E9" s="24">
        <f>SUM(E4:E8)</f>
        <v>5400</v>
      </c>
      <c r="F9" s="12"/>
      <c r="H9" s="5"/>
    </row>
    <row r="10" spans="1:11" x14ac:dyDescent="0.25">
      <c r="E10" s="7"/>
      <c r="F10" s="16"/>
      <c r="H10" s="5"/>
    </row>
    <row r="11" spans="1:11" x14ac:dyDescent="0.25">
      <c r="B11" s="11" t="s">
        <v>123</v>
      </c>
      <c r="E11" s="7"/>
      <c r="F11" s="16"/>
      <c r="H11" s="5"/>
    </row>
    <row r="12" spans="1:11" x14ac:dyDescent="0.25">
      <c r="C12" s="1" t="s">
        <v>124</v>
      </c>
      <c r="E12" s="7">
        <v>600</v>
      </c>
      <c r="F12" s="16"/>
      <c r="H12" s="5"/>
    </row>
    <row r="13" spans="1:11" x14ac:dyDescent="0.25">
      <c r="C13" s="1" t="s">
        <v>125</v>
      </c>
      <c r="E13" s="7">
        <v>900</v>
      </c>
      <c r="F13" s="16"/>
      <c r="H13" s="5"/>
    </row>
    <row r="14" spans="1:11" x14ac:dyDescent="0.25">
      <c r="C14" s="1" t="s">
        <v>126</v>
      </c>
      <c r="E14" s="7">
        <v>1400</v>
      </c>
      <c r="F14" s="16"/>
      <c r="H14" s="5"/>
    </row>
    <row r="15" spans="1:11" x14ac:dyDescent="0.25">
      <c r="C15" s="1" t="s">
        <v>129</v>
      </c>
      <c r="E15" s="7">
        <v>2200</v>
      </c>
      <c r="F15" s="16"/>
      <c r="H15" s="5"/>
    </row>
    <row r="16" spans="1:11" ht="15.75" thickBot="1" x14ac:dyDescent="0.3">
      <c r="C16" s="1" t="s">
        <v>127</v>
      </c>
      <c r="E16" s="7">
        <v>700</v>
      </c>
      <c r="F16" s="16"/>
      <c r="H16" s="5"/>
    </row>
    <row r="17" spans="2:8" ht="15.75" thickTop="1" x14ac:dyDescent="0.25">
      <c r="D17" s="1" t="s">
        <v>52</v>
      </c>
      <c r="E17" s="24">
        <f>SUM(E12:E16)</f>
        <v>5800</v>
      </c>
      <c r="F17" s="16"/>
      <c r="H17" s="5"/>
    </row>
    <row r="18" spans="2:8" x14ac:dyDescent="0.25">
      <c r="E18" s="4"/>
      <c r="F18" s="16"/>
      <c r="H18" s="5"/>
    </row>
    <row r="19" spans="2:8" x14ac:dyDescent="0.25">
      <c r="B19" s="11" t="s">
        <v>113</v>
      </c>
      <c r="E19" s="7"/>
      <c r="F19" s="13"/>
      <c r="G19" s="13"/>
      <c r="H19" s="6"/>
    </row>
    <row r="20" spans="2:8" x14ac:dyDescent="0.25">
      <c r="C20" s="1" t="s">
        <v>20</v>
      </c>
      <c r="E20" s="7">
        <v>-1000</v>
      </c>
      <c r="F20" s="13"/>
      <c r="G20" s="13"/>
      <c r="H20" s="6"/>
    </row>
    <row r="21" spans="2:8" x14ac:dyDescent="0.25">
      <c r="C21" s="1" t="s">
        <v>19</v>
      </c>
      <c r="E21" s="7">
        <v>-50</v>
      </c>
      <c r="F21" s="13"/>
      <c r="G21" s="13"/>
      <c r="H21" s="6"/>
    </row>
    <row r="22" spans="2:8" x14ac:dyDescent="0.25">
      <c r="C22" s="1" t="s">
        <v>38</v>
      </c>
      <c r="E22" s="7">
        <v>-100</v>
      </c>
      <c r="F22" s="13"/>
      <c r="G22" s="13"/>
      <c r="H22" s="6"/>
    </row>
    <row r="23" spans="2:8" ht="15.75" thickBot="1" x14ac:dyDescent="0.3">
      <c r="C23" s="1" t="s">
        <v>63</v>
      </c>
      <c r="E23" s="31">
        <v>-250</v>
      </c>
      <c r="F23" s="14"/>
      <c r="G23" s="14"/>
      <c r="H23" s="26"/>
    </row>
    <row r="24" spans="2:8" ht="15.75" thickTop="1" x14ac:dyDescent="0.25">
      <c r="D24" s="1" t="s">
        <v>50</v>
      </c>
      <c r="E24" s="24">
        <f>SUM(E20:E23)</f>
        <v>-1400</v>
      </c>
      <c r="F24" s="14"/>
    </row>
    <row r="25" spans="2:8" x14ac:dyDescent="0.25">
      <c r="E25" s="7"/>
      <c r="F25" s="13"/>
      <c r="G25" s="13"/>
      <c r="H25" s="6"/>
    </row>
    <row r="26" spans="2:8" x14ac:dyDescent="0.25">
      <c r="B26" s="11" t="s">
        <v>21</v>
      </c>
      <c r="E26" s="7"/>
      <c r="F26" s="29"/>
      <c r="G26" s="29"/>
      <c r="H26" s="6"/>
    </row>
    <row r="27" spans="2:8" x14ac:dyDescent="0.25">
      <c r="C27" s="1" t="s">
        <v>8</v>
      </c>
      <c r="E27" s="7">
        <v>500</v>
      </c>
      <c r="F27" s="13"/>
      <c r="G27" s="13"/>
      <c r="H27" s="6"/>
    </row>
    <row r="28" spans="2:8" x14ac:dyDescent="0.25">
      <c r="C28" s="1" t="s">
        <v>23</v>
      </c>
      <c r="E28" s="7">
        <v>-50</v>
      </c>
      <c r="F28" s="13"/>
      <c r="G28" s="13"/>
      <c r="H28" s="6"/>
    </row>
    <row r="29" spans="2:8" x14ac:dyDescent="0.25">
      <c r="C29" s="1" t="s">
        <v>64</v>
      </c>
      <c r="E29" s="7">
        <v>-100</v>
      </c>
      <c r="F29" s="13"/>
      <c r="G29" s="13"/>
      <c r="H29" s="6"/>
    </row>
    <row r="30" spans="2:8" x14ac:dyDescent="0.25">
      <c r="C30" s="1" t="s">
        <v>119</v>
      </c>
      <c r="E30" s="7">
        <v>-100</v>
      </c>
      <c r="F30" s="13"/>
      <c r="G30" s="13"/>
      <c r="H30" s="6"/>
    </row>
    <row r="31" spans="2:8" ht="15.75" thickBot="1" x14ac:dyDescent="0.3">
      <c r="C31" s="1" t="s">
        <v>65</v>
      </c>
      <c r="E31" s="31">
        <v>-50</v>
      </c>
      <c r="F31" s="13"/>
      <c r="G31" s="13"/>
      <c r="H31" s="6"/>
    </row>
    <row r="32" spans="2:8" ht="15.75" thickTop="1" x14ac:dyDescent="0.25">
      <c r="D32" s="1" t="s">
        <v>50</v>
      </c>
      <c r="E32" s="24">
        <f>SUM(E27:E31)</f>
        <v>200</v>
      </c>
      <c r="F32" s="14"/>
      <c r="H32" s="6"/>
    </row>
    <row r="33" spans="2:8" x14ac:dyDescent="0.25">
      <c r="E33" s="7"/>
      <c r="F33" s="14"/>
      <c r="G33" s="14"/>
      <c r="H33" s="6"/>
    </row>
    <row r="34" spans="2:8" x14ac:dyDescent="0.25">
      <c r="B34" s="15" t="s">
        <v>27</v>
      </c>
      <c r="E34" s="7"/>
      <c r="F34" s="13"/>
      <c r="G34" s="13"/>
    </row>
    <row r="35" spans="2:8" x14ac:dyDescent="0.25">
      <c r="B35" s="15"/>
      <c r="C35" s="1" t="s">
        <v>28</v>
      </c>
      <c r="E35" s="7">
        <v>400</v>
      </c>
      <c r="F35" s="13"/>
      <c r="G35" s="13"/>
    </row>
    <row r="36" spans="2:8" x14ac:dyDescent="0.25">
      <c r="C36" s="1" t="s">
        <v>8</v>
      </c>
      <c r="E36" s="7">
        <v>500</v>
      </c>
      <c r="F36" s="13"/>
      <c r="G36" s="13"/>
    </row>
    <row r="37" spans="2:8" ht="15.75" thickBot="1" x14ac:dyDescent="0.3">
      <c r="C37" s="1" t="s">
        <v>29</v>
      </c>
      <c r="E37" s="4">
        <v>-100</v>
      </c>
      <c r="F37" s="13"/>
      <c r="G37" s="13"/>
    </row>
    <row r="38" spans="2:8" ht="15.75" thickTop="1" x14ac:dyDescent="0.25">
      <c r="D38" s="1" t="s">
        <v>50</v>
      </c>
      <c r="E38" s="24">
        <f>SUM(E35:E37)</f>
        <v>800</v>
      </c>
      <c r="F38" s="13"/>
    </row>
    <row r="39" spans="2:8" x14ac:dyDescent="0.25">
      <c r="E39" s="7"/>
      <c r="F39" s="13"/>
      <c r="G39" s="13"/>
    </row>
    <row r="40" spans="2:8" x14ac:dyDescent="0.25">
      <c r="B40" s="15" t="s">
        <v>48</v>
      </c>
      <c r="E40" s="7"/>
      <c r="F40" s="13"/>
      <c r="G40" s="13"/>
      <c r="H40" s="4"/>
    </row>
    <row r="41" spans="2:8" x14ac:dyDescent="0.25">
      <c r="C41" s="1" t="s">
        <v>24</v>
      </c>
      <c r="E41" s="7">
        <v>-350</v>
      </c>
      <c r="F41" s="13"/>
      <c r="G41" s="13"/>
      <c r="H41" s="4"/>
    </row>
    <row r="42" spans="2:8" x14ac:dyDescent="0.25">
      <c r="C42" s="1" t="s">
        <v>66</v>
      </c>
      <c r="E42" s="7">
        <v>-300</v>
      </c>
      <c r="F42" s="14"/>
      <c r="G42" s="14"/>
      <c r="H42" s="6"/>
    </row>
    <row r="43" spans="2:8" x14ac:dyDescent="0.25">
      <c r="C43" s="1" t="s">
        <v>67</v>
      </c>
      <c r="E43" s="7">
        <v>-450</v>
      </c>
      <c r="F43" s="13"/>
      <c r="G43" s="13"/>
      <c r="H43" s="6"/>
    </row>
    <row r="44" spans="2:8" x14ac:dyDescent="0.25">
      <c r="C44" s="1" t="s">
        <v>38</v>
      </c>
      <c r="E44" s="7">
        <v>-275</v>
      </c>
      <c r="F44" s="13"/>
      <c r="G44" s="13"/>
      <c r="H44" s="6"/>
    </row>
    <row r="45" spans="2:8" x14ac:dyDescent="0.25">
      <c r="C45" s="1" t="s">
        <v>68</v>
      </c>
      <c r="E45" s="7">
        <v>-100</v>
      </c>
      <c r="F45" s="13"/>
      <c r="G45" s="13"/>
      <c r="H45" s="6"/>
    </row>
    <row r="46" spans="2:8" x14ac:dyDescent="0.25">
      <c r="C46" s="1" t="s">
        <v>26</v>
      </c>
      <c r="E46" s="7">
        <v>-120</v>
      </c>
      <c r="F46" s="13"/>
      <c r="G46" s="13"/>
      <c r="H46" s="6"/>
    </row>
    <row r="47" spans="2:8" x14ac:dyDescent="0.25">
      <c r="C47" s="1" t="s">
        <v>18</v>
      </c>
      <c r="E47" s="7">
        <v>-3000</v>
      </c>
      <c r="F47" s="13"/>
      <c r="G47" s="13"/>
      <c r="H47" s="6"/>
    </row>
    <row r="48" spans="2:8" ht="15.75" thickBot="1" x14ac:dyDescent="0.3">
      <c r="C48" s="1" t="s">
        <v>69</v>
      </c>
      <c r="E48" s="4">
        <v>-1400</v>
      </c>
      <c r="F48" s="13"/>
      <c r="G48" s="13"/>
      <c r="H48" s="4"/>
    </row>
    <row r="49" spans="4:8" ht="15.75" thickTop="1" x14ac:dyDescent="0.25">
      <c r="D49" s="1" t="s">
        <v>53</v>
      </c>
      <c r="E49" s="24">
        <f>SUM(E41:E48)</f>
        <v>-5995</v>
      </c>
      <c r="F49" s="14"/>
      <c r="H49" s="4"/>
    </row>
    <row r="50" spans="4:8" x14ac:dyDescent="0.25">
      <c r="E50" s="7"/>
      <c r="F50" s="14"/>
      <c r="G50" s="14"/>
    </row>
    <row r="51" spans="4:8" ht="15.75" thickBot="1" x14ac:dyDescent="0.3">
      <c r="D51" s="1" t="s">
        <v>50</v>
      </c>
      <c r="E51" s="25">
        <f>E9+E24+E32+E38+E49+E17</f>
        <v>4805</v>
      </c>
      <c r="F51" s="13"/>
    </row>
    <row r="52" spans="4:8" x14ac:dyDescent="0.25">
      <c r="E52" s="7"/>
    </row>
    <row r="64" spans="4:8" x14ac:dyDescent="0.25">
      <c r="F64" s="8"/>
      <c r="G64" s="8"/>
    </row>
    <row r="66" spans="6:8" x14ac:dyDescent="0.25">
      <c r="F66" s="8"/>
      <c r="G66" s="8"/>
    </row>
    <row r="68" spans="6:8" x14ac:dyDescent="0.25">
      <c r="H68" s="8"/>
    </row>
    <row r="69" spans="6:8" x14ac:dyDescent="0.25">
      <c r="G69" s="8"/>
    </row>
    <row r="80" spans="6:8" x14ac:dyDescent="0.25">
      <c r="H80" s="8"/>
    </row>
    <row r="81" spans="6:6" x14ac:dyDescent="0.25">
      <c r="F81" s="8"/>
    </row>
    <row r="103" spans="6:8" x14ac:dyDescent="0.25">
      <c r="H103" s="8"/>
    </row>
    <row r="104" spans="6:8" x14ac:dyDescent="0.25">
      <c r="F104" s="8"/>
      <c r="G104" s="8"/>
    </row>
    <row r="114" spans="7:8" x14ac:dyDescent="0.25">
      <c r="H114" s="8"/>
    </row>
    <row r="115" spans="7:8" x14ac:dyDescent="0.25">
      <c r="G115" s="8"/>
    </row>
    <row r="120" spans="7:8" x14ac:dyDescent="0.25">
      <c r="H120" s="8"/>
    </row>
    <row r="121" spans="7:8" x14ac:dyDescent="0.25">
      <c r="G121" s="8"/>
    </row>
    <row r="131" spans="4:14" x14ac:dyDescent="0.25">
      <c r="F131" s="8"/>
      <c r="G131" s="8"/>
    </row>
    <row r="132" spans="4:14" x14ac:dyDescent="0.25">
      <c r="F132" s="8"/>
      <c r="G132" s="8"/>
    </row>
    <row r="135" spans="4:14" x14ac:dyDescent="0.25">
      <c r="H135" s="8"/>
    </row>
    <row r="136" spans="4:14" x14ac:dyDescent="0.25">
      <c r="F136" s="8"/>
    </row>
    <row r="138" spans="4:14" x14ac:dyDescent="0.25">
      <c r="H138" s="8"/>
    </row>
    <row r="139" spans="4:14" x14ac:dyDescent="0.25">
      <c r="F139" s="8"/>
    </row>
    <row r="140" spans="4:14" x14ac:dyDescent="0.25">
      <c r="H140" s="8"/>
    </row>
    <row r="141" spans="4:14" x14ac:dyDescent="0.25">
      <c r="F141" s="8"/>
      <c r="G141" s="8"/>
      <c r="L141" s="8"/>
      <c r="N141" s="8"/>
    </row>
    <row r="142" spans="4:14" x14ac:dyDescent="0.25">
      <c r="D142" s="8"/>
      <c r="F142" s="8"/>
    </row>
  </sheetData>
  <mergeCells count="1">
    <mergeCell ref="A1:G1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Museum</vt:lpstr>
      <vt:lpstr>Homestead</vt:lpstr>
      <vt:lpstr>Sutton Store</vt:lpstr>
      <vt:lpstr>Old Time Music Hour</vt:lpstr>
      <vt:lpstr>Heritage Day</vt:lpstr>
      <vt:lpstr>Fall Celebration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2020-01-24T15:18:28Z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{A02866FD-4982-438A-8239-3EF851EC2803}</vt:lpwstr>
  </property>
</Properties>
</file>