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aceworksministries.sharepoint.com/sites/Development/Shared Documents/02 - Grants/01 - Grant Attachments/Grant Attachments 2020/"/>
    </mc:Choice>
  </mc:AlternateContent>
  <xr:revisionPtr revIDLastSave="317" documentId="8_{4539DDC3-9B42-4824-9554-461B87543FDE}" xr6:coauthVersionLast="45" xr6:coauthVersionMax="45" xr10:uidLastSave="{36F0F5A7-0FC0-4940-AADA-F33FE20A9795}"/>
  <bookViews>
    <workbookView xWindow="2688" yWindow="1632" windowWidth="14196" windowHeight="11328" xr2:uid="{00000000-000D-0000-FFFF-FFFF00000000}"/>
  </bookViews>
  <sheets>
    <sheet name="Budget Worksheet" sheetId="2" r:id="rId1"/>
  </sheets>
  <definedNames>
    <definedName name="_xlnm.Print_Area" localSheetId="0">'Budget Worksheet'!$A$1:$B$128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5" i="2" l="1"/>
  <c r="B121" i="2"/>
  <c r="B80" i="2"/>
  <c r="C21" i="2"/>
  <c r="C20" i="2"/>
  <c r="C19" i="2"/>
  <c r="C17" i="2"/>
  <c r="C16" i="2"/>
  <c r="C15" i="2"/>
  <c r="C12" i="2"/>
  <c r="C8" i="2"/>
  <c r="C3" i="2"/>
  <c r="B82" i="2" l="1"/>
  <c r="B91" i="2" s="1"/>
  <c r="B126" i="2" s="1"/>
  <c r="B127" i="2" s="1"/>
</calcChain>
</file>

<file path=xl/sharedStrings.xml><?xml version="1.0" encoding="utf-8"?>
<sst xmlns="http://schemas.openxmlformats.org/spreadsheetml/2006/main" count="123" uniqueCount="123">
  <si>
    <t xml:space="preserve">   4100 CHURCH</t>
  </si>
  <si>
    <t xml:space="preserve">      4101 Churches</t>
  </si>
  <si>
    <t xml:space="preserve">      4102 Church Groups</t>
  </si>
  <si>
    <t xml:space="preserve">      4103 Church Benevolence</t>
  </si>
  <si>
    <t xml:space="preserve">   4200 INDIVIDUAL INCOME</t>
  </si>
  <si>
    <t xml:space="preserve">      4201 Private Individual</t>
  </si>
  <si>
    <t xml:space="preserve">      4202 Donations through Store</t>
  </si>
  <si>
    <t xml:space="preserve">   4400 BUSINESS</t>
  </si>
  <si>
    <t xml:space="preserve">      4401 Corporate &amp; Civic Partners</t>
  </si>
  <si>
    <t xml:space="preserve">      4870 Store Sales - QB</t>
  </si>
  <si>
    <t xml:space="preserve">   4951 Investment Income</t>
  </si>
  <si>
    <t xml:space="preserve">      4952 Dividend Income</t>
  </si>
  <si>
    <t xml:space="preserve">      4953 Unrealized Gains/Losses</t>
  </si>
  <si>
    <t xml:space="preserve">      4954 Fees / Income Reinvested</t>
  </si>
  <si>
    <t>Total Income</t>
  </si>
  <si>
    <t xml:space="preserve">      5153 Volunteer Appreciation &amp; Develo</t>
  </si>
  <si>
    <t xml:space="preserve">         5153.1 Volunteer App - Admin</t>
  </si>
  <si>
    <t xml:space="preserve">         5153.2 Volunteer App - Operations</t>
  </si>
  <si>
    <t xml:space="preserve">         5153.3 Volunteer App - Neighbor Serv</t>
  </si>
  <si>
    <t xml:space="preserve">         5153.4 Volunteer App - Development</t>
  </si>
  <si>
    <t xml:space="preserve">         5153.5 Volunteer App - Fairview</t>
  </si>
  <si>
    <t xml:space="preserve">      5154 Business Meals</t>
  </si>
  <si>
    <t xml:space="preserve">         5154.1 Business Meals - Admin</t>
  </si>
  <si>
    <t xml:space="preserve">         5154.2 Business Meals - Operations</t>
  </si>
  <si>
    <t xml:space="preserve">         5154.3 Business Meals - Neighbor Serv</t>
  </si>
  <si>
    <t xml:space="preserve">         5154.4 Business Meals - Development</t>
  </si>
  <si>
    <t xml:space="preserve">         5154.5 Business Meals - Mobile Services</t>
  </si>
  <si>
    <t xml:space="preserve">      5160 Office Supplies</t>
  </si>
  <si>
    <t xml:space="preserve">         5160.1 Office Supplies - Admin</t>
  </si>
  <si>
    <t xml:space="preserve">         5160.2 Office Supplies - Operations</t>
  </si>
  <si>
    <t xml:space="preserve">         5160.3 Office Supplies - Neighbor Serv</t>
  </si>
  <si>
    <t xml:space="preserve">         5160.4 Office Supplies - Development</t>
  </si>
  <si>
    <t xml:space="preserve">         5160.5 Office Supplies - Mobile Services</t>
  </si>
  <si>
    <t xml:space="preserve">      6005 Shelter</t>
  </si>
  <si>
    <t xml:space="preserve">         6005.1 Neighbor Shelter - Franklin</t>
  </si>
  <si>
    <t xml:space="preserve">         6005.2 Neighbor Shelter - Fairview</t>
  </si>
  <si>
    <t xml:space="preserve">      6010 Neighbor Utilities Support</t>
  </si>
  <si>
    <t xml:space="preserve">         6010.1 Neighbor Utilities - Franklin</t>
  </si>
  <si>
    <t xml:space="preserve">         6010.2 Neighbor Utilities - Fairview</t>
  </si>
  <si>
    <t xml:space="preserve">      6011 Mobile Services - Shelter &amp; Utilities</t>
  </si>
  <si>
    <t xml:space="preserve">         6011.1 Mobile Services - Shelter</t>
  </si>
  <si>
    <t xml:space="preserve">         6011.2 Mobile Services - Utilities</t>
  </si>
  <si>
    <t xml:space="preserve">      6013 Neighbor Transportation/Repairs</t>
  </si>
  <si>
    <t xml:space="preserve">         6013.1 NS Transportation - Franklin</t>
  </si>
  <si>
    <t xml:space="preserve">         6013.2 NS Transportation - Fairview</t>
  </si>
  <si>
    <t xml:space="preserve">      6100 Neighbor Medical</t>
  </si>
  <si>
    <t xml:space="preserve">         6100.10 NS Medical - Franklin</t>
  </si>
  <si>
    <t xml:space="preserve">         6100.11 NS Medical - Fairview</t>
  </si>
  <si>
    <t>Total Expenses</t>
  </si>
  <si>
    <t>Net Income</t>
  </si>
  <si>
    <t>INCOME</t>
  </si>
  <si>
    <t>EXPENSES</t>
  </si>
  <si>
    <t>GraceWorks 2020/2021 Budget</t>
  </si>
  <si>
    <t>% of total</t>
  </si>
  <si>
    <t>CHURCH</t>
  </si>
  <si>
    <t>INDIVIDUAL INCOME</t>
  </si>
  <si>
    <t>BUSINESS</t>
  </si>
  <si>
    <t>FUNDRAISING Events &amp; Appeals</t>
  </si>
  <si>
    <t>GRANTS</t>
  </si>
  <si>
    <t>STORE INCOME</t>
  </si>
  <si>
    <t>IN-KIND DONATIONS</t>
  </si>
  <si>
    <t>Interest Income</t>
  </si>
  <si>
    <t>NEIGHBOR PAYMENTS (INCOME)</t>
  </si>
  <si>
    <t>STORE EXPENSE</t>
  </si>
  <si>
    <t>NEIGHBOR FOOD PANTRY</t>
  </si>
  <si>
    <t>NEIGHBOR SERVICES - SPECIAL FUNDING</t>
  </si>
  <si>
    <t xml:space="preserve"> Neighbor Home Repair </t>
  </si>
  <si>
    <t>Neighbor AC/Heaters</t>
  </si>
  <si>
    <t>Backpack Giveaway</t>
  </si>
  <si>
    <t>Neighbor Christmas Manger</t>
  </si>
  <si>
    <t>Neighbor Special Needs</t>
  </si>
  <si>
    <t>Our Little Angels</t>
  </si>
  <si>
    <t xml:space="preserve"> Neighbor Medical</t>
  </si>
  <si>
    <t>Neighbor Transportation/Repairs</t>
  </si>
  <si>
    <t>Neighbor - Homeless Support</t>
  </si>
  <si>
    <t>Mobile Services - Neighbor Assistance</t>
  </si>
  <si>
    <t>Neighbor Utilities Support</t>
  </si>
  <si>
    <t>Shelter</t>
  </si>
  <si>
    <t>PERSONNEL</t>
  </si>
  <si>
    <t>Salaries - Neighbor Ser.</t>
  </si>
  <si>
    <t>Salaries - Mobile Services</t>
  </si>
  <si>
    <t>Salaries - Store</t>
  </si>
  <si>
    <t>Salaries - Transportation</t>
  </si>
  <si>
    <t>Monthly Salary Adjustment</t>
  </si>
  <si>
    <t>Payroll Taxes</t>
  </si>
  <si>
    <t>Retirement Plan</t>
  </si>
  <si>
    <t>Cell Phone Reimbursal</t>
  </si>
  <si>
    <t>PERSONNEL - OTHER EXPENSES</t>
  </si>
  <si>
    <t>Health Insurance</t>
  </si>
  <si>
    <t>Salaries - Admin</t>
  </si>
  <si>
    <t>Salaries - Development</t>
  </si>
  <si>
    <t>Salaries - Operations</t>
  </si>
  <si>
    <t>ADMINISTRATIVE EXPENSES</t>
  </si>
  <si>
    <t xml:space="preserve"> Professional Fees</t>
  </si>
  <si>
    <t>Development Contractor</t>
  </si>
  <si>
    <t>Volunteer Appreciation &amp; Develo</t>
  </si>
  <si>
    <t>Business Meals</t>
  </si>
  <si>
    <t xml:space="preserve"> Marketing</t>
  </si>
  <si>
    <t>Printing</t>
  </si>
  <si>
    <t xml:space="preserve"> Postage and Freight</t>
  </si>
  <si>
    <t>Office Supplies</t>
  </si>
  <si>
    <t>Board Expenses</t>
  </si>
  <si>
    <t>Dues and Subscriptions</t>
  </si>
  <si>
    <t>Licenses and Fees</t>
  </si>
  <si>
    <t>Bank Fees</t>
  </si>
  <si>
    <t>Fees - Payroll Fees</t>
  </si>
  <si>
    <t>Lease Agreements</t>
  </si>
  <si>
    <t xml:space="preserve"> Rent for Facilicites</t>
  </si>
  <si>
    <t>Building Repair &amp; Maintenance</t>
  </si>
  <si>
    <t>Cleaning Services &amp; Supplies</t>
  </si>
  <si>
    <t>Utilities</t>
  </si>
  <si>
    <t>Telephone</t>
  </si>
  <si>
    <t>Vehicle Expense</t>
  </si>
  <si>
    <t>Insurance</t>
  </si>
  <si>
    <t>Property Taxes</t>
  </si>
  <si>
    <t>Computer / Internet Expenses</t>
  </si>
  <si>
    <t>Depreciation</t>
  </si>
  <si>
    <t>Mystery Foundation Grant Expenses</t>
  </si>
  <si>
    <t xml:space="preserve"> IN KIND DONATIONS</t>
  </si>
  <si>
    <t>Total Administration</t>
  </si>
  <si>
    <t xml:space="preserve">   Total Neighbor Services</t>
  </si>
  <si>
    <t xml:space="preserve">   Total Personnel</t>
  </si>
  <si>
    <t>Fundraising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</si>
</sst>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_(&quot;$&quot;* #,##0_);_(&quot;$&quot;* \(#,##0\);_(&quot;$&quot;* &quot;-&quot;??_);_(@_)"/>
  </numFmts>
  <fonts count="9" x14ac:knownFonts="1"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5" fillId="0" borderId="0" xfId="0" applyNumberFormat="1" applyFont="1" applyFill="1"/>
    <xf numFmtId="0" fontId="4" fillId="0" borderId="1" xfId="0" applyFont="1" applyFill="1" applyBorder="1"/>
    <xf numFmtId="9" fontId="4" fillId="0" borderId="0" xfId="2" applyFont="1" applyFill="1"/>
    <xf numFmtId="9" fontId="4" fillId="0" borderId="1" xfId="2" applyFont="1" applyFill="1" applyBorder="1"/>
    <xf numFmtId="9" fontId="5" fillId="0" borderId="1" xfId="2" applyFont="1" applyFill="1" applyBorder="1"/>
    <xf numFmtId="165" fontId="4" fillId="0" borderId="1" xfId="0" applyNumberFormat="1" applyFont="1" applyFill="1" applyBorder="1" applyAlignment="1">
      <alignment horizontal="left"/>
    </xf>
    <xf numFmtId="165" fontId="5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right" wrapText="1"/>
    </xf>
    <xf numFmtId="165" fontId="4" fillId="0" borderId="1" xfId="0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right" wrapText="1"/>
    </xf>
    <xf numFmtId="165" fontId="4" fillId="0" borderId="2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top" wrapText="1"/>
    </xf>
    <xf numFmtId="9" fontId="7" fillId="0" borderId="1" xfId="2" applyFont="1" applyFill="1" applyBorder="1"/>
    <xf numFmtId="9" fontId="8" fillId="0" borderId="1" xfId="2" applyFont="1" applyFill="1" applyBorder="1"/>
    <xf numFmtId="165" fontId="7" fillId="0" borderId="1" xfId="2" applyNumberFormat="1" applyFont="1" applyFill="1" applyBorder="1"/>
    <xf numFmtId="166" fontId="7" fillId="0" borderId="1" xfId="1" applyNumberFormat="1" applyFont="1" applyFill="1" applyBorder="1"/>
    <xf numFmtId="166" fontId="7" fillId="0" borderId="1" xfId="1" applyNumberFormat="1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2273A-6086-40EA-8F84-A8F3BEA40D5F}">
  <sheetPr>
    <pageSetUpPr fitToPage="1"/>
  </sheetPr>
  <dimension ref="A1:E129"/>
  <sheetViews>
    <sheetView tabSelected="1" zoomScale="86" zoomScaleNormal="86" workbookViewId="0">
      <pane ySplit="1" topLeftCell="A2" activePane="bottomLeft" state="frozen"/>
      <selection pane="bottomLeft" activeCell="E124" sqref="E124"/>
    </sheetView>
  </sheetViews>
  <sheetFormatPr defaultRowHeight="15.6" x14ac:dyDescent="0.3"/>
  <cols>
    <col min="1" max="1" width="51.5546875" style="4" customWidth="1"/>
    <col min="2" max="2" width="15.21875" style="8" customWidth="1"/>
    <col min="3" max="3" width="31.44140625" style="5" customWidth="1"/>
    <col min="4" max="4" width="8.6640625" style="1"/>
    <col min="5" max="5" width="10.109375" style="1" bestFit="1" customWidth="1"/>
    <col min="6" max="21" width="8.6640625" style="1"/>
    <col min="22" max="16384" width="8.88671875" style="1"/>
  </cols>
  <sheetData>
    <row r="1" spans="1:5" ht="21" x14ac:dyDescent="0.3">
      <c r="A1" s="18" t="s">
        <v>52</v>
      </c>
      <c r="B1" s="18"/>
      <c r="C1" s="18"/>
    </row>
    <row r="2" spans="1:5" x14ac:dyDescent="0.3">
      <c r="A2" s="10" t="s">
        <v>50</v>
      </c>
      <c r="C2" s="6" t="s">
        <v>53</v>
      </c>
    </row>
    <row r="3" spans="1:5" x14ac:dyDescent="0.3">
      <c r="A3" s="11" t="s">
        <v>62</v>
      </c>
      <c r="B3" s="8">
        <v>90000</v>
      </c>
      <c r="C3" s="6">
        <f>B3/B26</f>
        <v>1.1327879169288861E-2</v>
      </c>
    </row>
    <row r="4" spans="1:5" hidden="1" x14ac:dyDescent="0.3">
      <c r="A4" s="11" t="s">
        <v>0</v>
      </c>
      <c r="C4" s="6"/>
    </row>
    <row r="5" spans="1:5" hidden="1" x14ac:dyDescent="0.3">
      <c r="A5" s="11" t="s">
        <v>1</v>
      </c>
      <c r="C5" s="6"/>
    </row>
    <row r="6" spans="1:5" hidden="1" x14ac:dyDescent="0.3">
      <c r="A6" s="11" t="s">
        <v>2</v>
      </c>
      <c r="C6" s="6"/>
    </row>
    <row r="7" spans="1:5" hidden="1" x14ac:dyDescent="0.3">
      <c r="A7" s="11" t="s">
        <v>3</v>
      </c>
      <c r="B7" s="8">
        <v>0</v>
      </c>
      <c r="C7" s="6"/>
    </row>
    <row r="8" spans="1:5" s="2" customFormat="1" x14ac:dyDescent="0.3">
      <c r="A8" s="12" t="s">
        <v>54</v>
      </c>
      <c r="B8" s="9">
        <v>362000</v>
      </c>
      <c r="C8" s="7">
        <f>B8/B26</f>
        <v>4.5563247325361864E-2</v>
      </c>
    </row>
    <row r="9" spans="1:5" s="2" customFormat="1" hidden="1" x14ac:dyDescent="0.3">
      <c r="A9" s="12" t="s">
        <v>4</v>
      </c>
      <c r="B9" s="9"/>
      <c r="C9" s="7"/>
    </row>
    <row r="10" spans="1:5" s="2" customFormat="1" hidden="1" x14ac:dyDescent="0.3">
      <c r="A10" s="12" t="s">
        <v>5</v>
      </c>
      <c r="B10" s="9"/>
      <c r="C10" s="7"/>
    </row>
    <row r="11" spans="1:5" s="2" customFormat="1" hidden="1" x14ac:dyDescent="0.3">
      <c r="A11" s="12" t="s">
        <v>6</v>
      </c>
      <c r="B11" s="9"/>
      <c r="C11" s="7"/>
    </row>
    <row r="12" spans="1:5" s="2" customFormat="1" x14ac:dyDescent="0.3">
      <c r="A12" s="12" t="s">
        <v>55</v>
      </c>
      <c r="B12" s="9">
        <v>570000</v>
      </c>
      <c r="C12" s="7">
        <f>B12/B26</f>
        <v>7.1743234738829459E-2</v>
      </c>
    </row>
    <row r="13" spans="1:5" s="2" customFormat="1" hidden="1" x14ac:dyDescent="0.3">
      <c r="A13" s="12" t="s">
        <v>7</v>
      </c>
      <c r="B13" s="9"/>
      <c r="C13" s="7"/>
    </row>
    <row r="14" spans="1:5" s="2" customFormat="1" hidden="1" x14ac:dyDescent="0.3">
      <c r="A14" s="12" t="s">
        <v>8</v>
      </c>
      <c r="B14" s="9"/>
      <c r="C14" s="7"/>
    </row>
    <row r="15" spans="1:5" s="2" customFormat="1" x14ac:dyDescent="0.3">
      <c r="A15" s="12" t="s">
        <v>56</v>
      </c>
      <c r="B15" s="9">
        <v>90000</v>
      </c>
      <c r="C15" s="7">
        <f>B15/B26</f>
        <v>1.1327879169288861E-2</v>
      </c>
      <c r="E15" s="3"/>
    </row>
    <row r="16" spans="1:5" s="2" customFormat="1" x14ac:dyDescent="0.3">
      <c r="A16" s="12" t="s">
        <v>57</v>
      </c>
      <c r="B16" s="9">
        <v>727000</v>
      </c>
      <c r="C16" s="7">
        <f>B16/B26</f>
        <v>9.1504090623033357E-2</v>
      </c>
    </row>
    <row r="17" spans="1:3" s="2" customFormat="1" x14ac:dyDescent="0.3">
      <c r="A17" s="12" t="s">
        <v>58</v>
      </c>
      <c r="B17" s="9">
        <v>255800</v>
      </c>
      <c r="C17" s="7">
        <f>B17/B26</f>
        <v>3.219634990560101E-2</v>
      </c>
    </row>
    <row r="18" spans="1:3" hidden="1" x14ac:dyDescent="0.3">
      <c r="A18" s="11" t="s">
        <v>9</v>
      </c>
      <c r="B18" s="8">
        <v>48000</v>
      </c>
      <c r="C18" s="6"/>
    </row>
    <row r="19" spans="1:3" x14ac:dyDescent="0.3">
      <c r="A19" s="11" t="s">
        <v>59</v>
      </c>
      <c r="B19" s="8">
        <v>1123000</v>
      </c>
      <c r="C19" s="6">
        <f>B19/B26</f>
        <v>0.14134675896790433</v>
      </c>
    </row>
    <row r="20" spans="1:3" x14ac:dyDescent="0.3">
      <c r="A20" s="11" t="s">
        <v>60</v>
      </c>
      <c r="B20" s="8">
        <v>4726000</v>
      </c>
      <c r="C20" s="6">
        <f>B20/B26</f>
        <v>0.59483952171176846</v>
      </c>
    </row>
    <row r="21" spans="1:3" x14ac:dyDescent="0.3">
      <c r="A21" s="11" t="s">
        <v>61</v>
      </c>
      <c r="B21" s="8">
        <v>1200</v>
      </c>
      <c r="C21" s="6">
        <f>B21/B26</f>
        <v>1.5103838892385147E-4</v>
      </c>
    </row>
    <row r="22" spans="1:3" hidden="1" x14ac:dyDescent="0.3">
      <c r="A22" s="11" t="s">
        <v>10</v>
      </c>
      <c r="C22" s="6"/>
    </row>
    <row r="23" spans="1:3" hidden="1" x14ac:dyDescent="0.3">
      <c r="A23" s="11" t="s">
        <v>11</v>
      </c>
      <c r="B23" s="8">
        <v>0</v>
      </c>
      <c r="C23" s="6"/>
    </row>
    <row r="24" spans="1:3" hidden="1" x14ac:dyDescent="0.3">
      <c r="A24" s="11" t="s">
        <v>12</v>
      </c>
      <c r="B24" s="8">
        <v>0</v>
      </c>
      <c r="C24" s="6"/>
    </row>
    <row r="25" spans="1:3" hidden="1" x14ac:dyDescent="0.3">
      <c r="A25" s="11" t="s">
        <v>13</v>
      </c>
      <c r="B25" s="8">
        <v>0</v>
      </c>
      <c r="C25" s="6"/>
    </row>
    <row r="26" spans="1:3" x14ac:dyDescent="0.3">
      <c r="A26" s="13" t="s">
        <v>14</v>
      </c>
      <c r="B26" s="14">
        <v>7945000</v>
      </c>
      <c r="C26" s="6"/>
    </row>
    <row r="27" spans="1:3" x14ac:dyDescent="0.3">
      <c r="A27" s="11"/>
      <c r="B27" s="14"/>
      <c r="C27" s="19"/>
    </row>
    <row r="28" spans="1:3" x14ac:dyDescent="0.3">
      <c r="A28" s="10" t="s">
        <v>51</v>
      </c>
      <c r="C28" s="20"/>
    </row>
    <row r="29" spans="1:3" x14ac:dyDescent="0.3">
      <c r="A29" s="11" t="s">
        <v>122</v>
      </c>
      <c r="B29" s="8">
        <v>166500</v>
      </c>
      <c r="C29" s="19"/>
    </row>
    <row r="30" spans="1:3" x14ac:dyDescent="0.3">
      <c r="A30" s="11"/>
      <c r="C30" s="19"/>
    </row>
    <row r="31" spans="1:3" x14ac:dyDescent="0.3">
      <c r="A31" s="11" t="s">
        <v>78</v>
      </c>
      <c r="C31" s="19"/>
    </row>
    <row r="32" spans="1:3" x14ac:dyDescent="0.3">
      <c r="A32" s="11" t="s">
        <v>89</v>
      </c>
      <c r="B32" s="8">
        <v>225000</v>
      </c>
      <c r="C32" s="19"/>
    </row>
    <row r="33" spans="1:3" x14ac:dyDescent="0.3">
      <c r="A33" s="11" t="s">
        <v>79</v>
      </c>
      <c r="B33" s="8">
        <v>192500</v>
      </c>
      <c r="C33" s="19"/>
    </row>
    <row r="34" spans="1:3" x14ac:dyDescent="0.3">
      <c r="A34" s="11" t="s">
        <v>90</v>
      </c>
      <c r="B34" s="8">
        <v>245000</v>
      </c>
      <c r="C34" s="19"/>
    </row>
    <row r="35" spans="1:3" x14ac:dyDescent="0.3">
      <c r="A35" s="11" t="s">
        <v>91</v>
      </c>
      <c r="B35" s="8">
        <v>144000</v>
      </c>
      <c r="C35" s="19"/>
    </row>
    <row r="36" spans="1:3" x14ac:dyDescent="0.3">
      <c r="A36" s="11" t="s">
        <v>80</v>
      </c>
      <c r="B36" s="8">
        <v>42500</v>
      </c>
      <c r="C36" s="19"/>
    </row>
    <row r="37" spans="1:3" x14ac:dyDescent="0.3">
      <c r="A37" s="11" t="s">
        <v>81</v>
      </c>
      <c r="B37" s="8">
        <v>291500</v>
      </c>
      <c r="C37" s="19"/>
    </row>
    <row r="38" spans="1:3" x14ac:dyDescent="0.3">
      <c r="A38" s="11" t="s">
        <v>82</v>
      </c>
      <c r="B38" s="8">
        <v>102500</v>
      </c>
      <c r="C38" s="19"/>
    </row>
    <row r="39" spans="1:3" x14ac:dyDescent="0.3">
      <c r="A39" s="11" t="s">
        <v>83</v>
      </c>
      <c r="B39" s="8">
        <v>0</v>
      </c>
      <c r="C39" s="19"/>
    </row>
    <row r="40" spans="1:3" x14ac:dyDescent="0.3">
      <c r="A40" s="11" t="s">
        <v>84</v>
      </c>
      <c r="B40" s="8">
        <v>92000</v>
      </c>
      <c r="C40" s="19"/>
    </row>
    <row r="41" spans="1:3" x14ac:dyDescent="0.3">
      <c r="A41" s="11" t="s">
        <v>85</v>
      </c>
      <c r="B41" s="8">
        <v>20000</v>
      </c>
      <c r="C41" s="19"/>
    </row>
    <row r="42" spans="1:3" x14ac:dyDescent="0.3">
      <c r="A42" s="11" t="s">
        <v>88</v>
      </c>
      <c r="B42" s="8">
        <v>120000</v>
      </c>
      <c r="C42" s="19"/>
    </row>
    <row r="43" spans="1:3" x14ac:dyDescent="0.3">
      <c r="A43" s="11" t="s">
        <v>86</v>
      </c>
      <c r="B43" s="8">
        <v>11000</v>
      </c>
      <c r="C43" s="19"/>
    </row>
    <row r="44" spans="1:3" x14ac:dyDescent="0.3">
      <c r="A44" s="11" t="s">
        <v>87</v>
      </c>
      <c r="B44" s="8">
        <v>25250</v>
      </c>
      <c r="C44" s="19"/>
    </row>
    <row r="45" spans="1:3" x14ac:dyDescent="0.3">
      <c r="A45" s="16" t="s">
        <v>121</v>
      </c>
      <c r="B45" s="8">
        <f>SUM(B32:B44)</f>
        <v>1511250</v>
      </c>
      <c r="C45" s="21"/>
    </row>
    <row r="46" spans="1:3" x14ac:dyDescent="0.3">
      <c r="C46" s="19"/>
    </row>
    <row r="47" spans="1:3" x14ac:dyDescent="0.3">
      <c r="A47" s="11" t="s">
        <v>92</v>
      </c>
      <c r="C47" s="19"/>
    </row>
    <row r="48" spans="1:3" x14ac:dyDescent="0.3">
      <c r="A48" s="11" t="s">
        <v>93</v>
      </c>
      <c r="B48" s="8">
        <v>12000</v>
      </c>
      <c r="C48" s="19"/>
    </row>
    <row r="49" spans="1:3" x14ac:dyDescent="0.3">
      <c r="A49" s="11" t="s">
        <v>94</v>
      </c>
      <c r="B49" s="8">
        <v>22500</v>
      </c>
      <c r="C49" s="19"/>
    </row>
    <row r="50" spans="1:3" hidden="1" x14ac:dyDescent="0.3">
      <c r="A50" s="11" t="s">
        <v>15</v>
      </c>
      <c r="C50" s="19"/>
    </row>
    <row r="51" spans="1:3" hidden="1" x14ac:dyDescent="0.3">
      <c r="A51" s="11" t="s">
        <v>16</v>
      </c>
      <c r="B51" s="8">
        <v>0</v>
      </c>
      <c r="C51" s="19"/>
    </row>
    <row r="52" spans="1:3" hidden="1" x14ac:dyDescent="0.3">
      <c r="A52" s="11" t="s">
        <v>17</v>
      </c>
      <c r="B52" s="8">
        <v>0</v>
      </c>
      <c r="C52" s="19"/>
    </row>
    <row r="53" spans="1:3" hidden="1" x14ac:dyDescent="0.3">
      <c r="A53" s="11" t="s">
        <v>18</v>
      </c>
      <c r="B53" s="8">
        <v>0</v>
      </c>
      <c r="C53" s="19"/>
    </row>
    <row r="54" spans="1:3" hidden="1" x14ac:dyDescent="0.3">
      <c r="A54" s="11" t="s">
        <v>19</v>
      </c>
      <c r="B54" s="8">
        <v>0</v>
      </c>
      <c r="C54" s="19"/>
    </row>
    <row r="55" spans="1:3" hidden="1" x14ac:dyDescent="0.3">
      <c r="A55" s="11" t="s">
        <v>20</v>
      </c>
      <c r="B55" s="8">
        <v>0</v>
      </c>
      <c r="C55" s="19"/>
    </row>
    <row r="56" spans="1:3" x14ac:dyDescent="0.3">
      <c r="A56" s="11" t="s">
        <v>95</v>
      </c>
      <c r="B56" s="8">
        <v>4000</v>
      </c>
      <c r="C56" s="19"/>
    </row>
    <row r="57" spans="1:3" hidden="1" x14ac:dyDescent="0.3">
      <c r="A57" s="11" t="s">
        <v>21</v>
      </c>
      <c r="C57" s="19"/>
    </row>
    <row r="58" spans="1:3" hidden="1" x14ac:dyDescent="0.3">
      <c r="A58" s="11" t="s">
        <v>22</v>
      </c>
      <c r="B58" s="8">
        <v>0</v>
      </c>
      <c r="C58" s="19"/>
    </row>
    <row r="59" spans="1:3" hidden="1" x14ac:dyDescent="0.3">
      <c r="A59" s="11" t="s">
        <v>23</v>
      </c>
      <c r="B59" s="8">
        <v>0</v>
      </c>
      <c r="C59" s="19"/>
    </row>
    <row r="60" spans="1:3" hidden="1" x14ac:dyDescent="0.3">
      <c r="A60" s="11" t="s">
        <v>24</v>
      </c>
      <c r="B60" s="8">
        <v>0</v>
      </c>
      <c r="C60" s="19"/>
    </row>
    <row r="61" spans="1:3" hidden="1" x14ac:dyDescent="0.3">
      <c r="A61" s="11" t="s">
        <v>25</v>
      </c>
      <c r="B61" s="8">
        <v>0</v>
      </c>
      <c r="C61" s="19"/>
    </row>
    <row r="62" spans="1:3" hidden="1" x14ac:dyDescent="0.3">
      <c r="A62" s="11" t="s">
        <v>26</v>
      </c>
      <c r="B62" s="8">
        <v>0</v>
      </c>
      <c r="C62" s="19"/>
    </row>
    <row r="63" spans="1:3" x14ac:dyDescent="0.3">
      <c r="A63" s="11" t="s">
        <v>96</v>
      </c>
      <c r="B63" s="8">
        <v>6000</v>
      </c>
      <c r="C63" s="19"/>
    </row>
    <row r="64" spans="1:3" x14ac:dyDescent="0.3">
      <c r="A64" s="11" t="s">
        <v>97</v>
      </c>
      <c r="B64" s="8">
        <v>10000</v>
      </c>
      <c r="C64" s="19"/>
    </row>
    <row r="65" spans="1:3" x14ac:dyDescent="0.3">
      <c r="A65" s="11" t="s">
        <v>98</v>
      </c>
      <c r="B65" s="8">
        <v>25000</v>
      </c>
      <c r="C65" s="19"/>
    </row>
    <row r="66" spans="1:3" x14ac:dyDescent="0.3">
      <c r="A66" s="11" t="s">
        <v>99</v>
      </c>
      <c r="B66" s="8">
        <v>3000</v>
      </c>
      <c r="C66" s="19"/>
    </row>
    <row r="67" spans="1:3" hidden="1" x14ac:dyDescent="0.3">
      <c r="A67" s="11" t="s">
        <v>27</v>
      </c>
      <c r="B67" s="8">
        <v>0</v>
      </c>
      <c r="C67" s="19"/>
    </row>
    <row r="68" spans="1:3" hidden="1" x14ac:dyDescent="0.3">
      <c r="A68" s="11" t="s">
        <v>28</v>
      </c>
      <c r="B68" s="8">
        <v>0</v>
      </c>
      <c r="C68" s="19"/>
    </row>
    <row r="69" spans="1:3" hidden="1" x14ac:dyDescent="0.3">
      <c r="A69" s="11" t="s">
        <v>29</v>
      </c>
      <c r="B69" s="8">
        <v>0</v>
      </c>
      <c r="C69" s="19"/>
    </row>
    <row r="70" spans="1:3" hidden="1" x14ac:dyDescent="0.3">
      <c r="A70" s="11" t="s">
        <v>30</v>
      </c>
      <c r="B70" s="8">
        <v>0</v>
      </c>
      <c r="C70" s="19"/>
    </row>
    <row r="71" spans="1:3" hidden="1" x14ac:dyDescent="0.3">
      <c r="A71" s="11" t="s">
        <v>31</v>
      </c>
      <c r="B71" s="8">
        <v>0</v>
      </c>
      <c r="C71" s="19"/>
    </row>
    <row r="72" spans="1:3" hidden="1" x14ac:dyDescent="0.3">
      <c r="A72" s="11" t="s">
        <v>32</v>
      </c>
      <c r="B72" s="8">
        <v>0</v>
      </c>
      <c r="C72" s="19"/>
    </row>
    <row r="73" spans="1:3" x14ac:dyDescent="0.3">
      <c r="A73" s="11" t="s">
        <v>100</v>
      </c>
      <c r="B73" s="8">
        <v>12500</v>
      </c>
      <c r="C73" s="19"/>
    </row>
    <row r="74" spans="1:3" x14ac:dyDescent="0.3">
      <c r="A74" s="11" t="s">
        <v>101</v>
      </c>
      <c r="B74" s="8">
        <v>2400</v>
      </c>
      <c r="C74" s="19"/>
    </row>
    <row r="75" spans="1:3" x14ac:dyDescent="0.3">
      <c r="A75" s="11" t="s">
        <v>102</v>
      </c>
      <c r="B75" s="8">
        <v>2400</v>
      </c>
      <c r="C75" s="19"/>
    </row>
    <row r="76" spans="1:3" x14ac:dyDescent="0.3">
      <c r="A76" s="11" t="s">
        <v>103</v>
      </c>
      <c r="B76" s="8">
        <v>1000</v>
      </c>
      <c r="C76" s="19"/>
    </row>
    <row r="77" spans="1:3" x14ac:dyDescent="0.3">
      <c r="A77" s="11" t="s">
        <v>104</v>
      </c>
      <c r="B77" s="8">
        <v>40000</v>
      </c>
      <c r="C77" s="19"/>
    </row>
    <row r="78" spans="1:3" x14ac:dyDescent="0.3">
      <c r="A78" s="11" t="s">
        <v>105</v>
      </c>
      <c r="B78" s="8">
        <v>18000</v>
      </c>
      <c r="C78" s="19"/>
    </row>
    <row r="79" spans="1:3" x14ac:dyDescent="0.3">
      <c r="A79" s="11" t="s">
        <v>106</v>
      </c>
      <c r="B79" s="8">
        <v>6500</v>
      </c>
      <c r="C79" s="19"/>
    </row>
    <row r="80" spans="1:3" x14ac:dyDescent="0.3">
      <c r="A80" s="11" t="s">
        <v>107</v>
      </c>
      <c r="B80" s="8">
        <f>177600+15000</f>
        <v>192600</v>
      </c>
      <c r="C80" s="19"/>
    </row>
    <row r="81" spans="1:3" x14ac:dyDescent="0.3">
      <c r="A81" s="11" t="s">
        <v>108</v>
      </c>
      <c r="B81" s="8">
        <v>30000</v>
      </c>
      <c r="C81" s="19"/>
    </row>
    <row r="82" spans="1:3" x14ac:dyDescent="0.3">
      <c r="A82" s="11" t="s">
        <v>109</v>
      </c>
      <c r="B82" s="8">
        <f>1450*12</f>
        <v>17400</v>
      </c>
      <c r="C82" s="19"/>
    </row>
    <row r="83" spans="1:3" x14ac:dyDescent="0.3">
      <c r="A83" s="11" t="s">
        <v>110</v>
      </c>
      <c r="B83" s="8">
        <v>44000</v>
      </c>
      <c r="C83" s="19"/>
    </row>
    <row r="84" spans="1:3" x14ac:dyDescent="0.3">
      <c r="A84" s="11" t="s">
        <v>111</v>
      </c>
      <c r="B84" s="8">
        <v>9500</v>
      </c>
      <c r="C84" s="19"/>
    </row>
    <row r="85" spans="1:3" x14ac:dyDescent="0.3">
      <c r="A85" s="11" t="s">
        <v>112</v>
      </c>
      <c r="B85" s="8">
        <v>16000</v>
      </c>
      <c r="C85" s="19"/>
    </row>
    <row r="86" spans="1:3" x14ac:dyDescent="0.3">
      <c r="A86" s="11" t="s">
        <v>113</v>
      </c>
      <c r="B86" s="8">
        <v>33000</v>
      </c>
      <c r="C86" s="19"/>
    </row>
    <row r="87" spans="1:3" x14ac:dyDescent="0.3">
      <c r="A87" s="11" t="s">
        <v>114</v>
      </c>
      <c r="B87" s="8">
        <v>3800</v>
      </c>
      <c r="C87" s="19"/>
    </row>
    <row r="88" spans="1:3" x14ac:dyDescent="0.3">
      <c r="A88" s="11" t="s">
        <v>115</v>
      </c>
      <c r="B88" s="8">
        <v>58000</v>
      </c>
      <c r="C88" s="19"/>
    </row>
    <row r="89" spans="1:3" x14ac:dyDescent="0.3">
      <c r="A89" s="11" t="s">
        <v>116</v>
      </c>
      <c r="B89" s="8">
        <v>90500</v>
      </c>
      <c r="C89" s="19"/>
    </row>
    <row r="90" spans="1:3" x14ac:dyDescent="0.3">
      <c r="A90" s="11" t="s">
        <v>117</v>
      </c>
      <c r="B90" s="8">
        <v>30000</v>
      </c>
      <c r="C90" s="19"/>
    </row>
    <row r="91" spans="1:3" x14ac:dyDescent="0.3">
      <c r="A91" s="16" t="s">
        <v>119</v>
      </c>
      <c r="B91" s="8">
        <f>SUM(B48:B90)</f>
        <v>690100</v>
      </c>
      <c r="C91" s="22"/>
    </row>
    <row r="92" spans="1:3" x14ac:dyDescent="0.3">
      <c r="A92" s="16"/>
      <c r="C92" s="19"/>
    </row>
    <row r="93" spans="1:3" x14ac:dyDescent="0.3">
      <c r="A93" s="11" t="s">
        <v>118</v>
      </c>
      <c r="B93" s="8">
        <v>4726000</v>
      </c>
      <c r="C93" s="19"/>
    </row>
    <row r="94" spans="1:3" hidden="1" x14ac:dyDescent="0.3">
      <c r="A94" s="11" t="s">
        <v>33</v>
      </c>
      <c r="B94" s="8">
        <v>0</v>
      </c>
      <c r="C94" s="19"/>
    </row>
    <row r="95" spans="1:3" hidden="1" x14ac:dyDescent="0.3">
      <c r="A95" s="11" t="s">
        <v>34</v>
      </c>
      <c r="B95" s="8">
        <v>0</v>
      </c>
      <c r="C95" s="19"/>
    </row>
    <row r="96" spans="1:3" hidden="1" x14ac:dyDescent="0.3">
      <c r="A96" s="11" t="s">
        <v>35</v>
      </c>
      <c r="B96" s="8">
        <v>0</v>
      </c>
      <c r="C96" s="19"/>
    </row>
    <row r="97" spans="1:3" x14ac:dyDescent="0.3">
      <c r="A97" s="11" t="s">
        <v>77</v>
      </c>
      <c r="B97" s="8">
        <v>200000</v>
      </c>
      <c r="C97" s="22"/>
    </row>
    <row r="98" spans="1:3" hidden="1" x14ac:dyDescent="0.3">
      <c r="A98" s="11" t="s">
        <v>36</v>
      </c>
      <c r="B98" s="8">
        <v>0</v>
      </c>
      <c r="C98" s="19"/>
    </row>
    <row r="99" spans="1:3" hidden="1" x14ac:dyDescent="0.3">
      <c r="A99" s="11" t="s">
        <v>37</v>
      </c>
      <c r="B99" s="8">
        <v>0</v>
      </c>
      <c r="C99" s="19"/>
    </row>
    <row r="100" spans="1:3" hidden="1" x14ac:dyDescent="0.3">
      <c r="A100" s="11" t="s">
        <v>38</v>
      </c>
      <c r="B100" s="8">
        <v>0</v>
      </c>
      <c r="C100" s="19"/>
    </row>
    <row r="101" spans="1:3" x14ac:dyDescent="0.3">
      <c r="A101" s="11" t="s">
        <v>76</v>
      </c>
      <c r="B101" s="8">
        <v>150000</v>
      </c>
      <c r="C101" s="23"/>
    </row>
    <row r="102" spans="1:3" hidden="1" x14ac:dyDescent="0.3">
      <c r="A102" s="11" t="s">
        <v>39</v>
      </c>
      <c r="B102" s="8">
        <v>0</v>
      </c>
      <c r="C102" s="19"/>
    </row>
    <row r="103" spans="1:3" hidden="1" x14ac:dyDescent="0.3">
      <c r="A103" s="11" t="s">
        <v>40</v>
      </c>
      <c r="B103" s="8">
        <v>0</v>
      </c>
      <c r="C103" s="19"/>
    </row>
    <row r="104" spans="1:3" hidden="1" x14ac:dyDescent="0.3">
      <c r="A104" s="11" t="s">
        <v>41</v>
      </c>
      <c r="B104" s="8">
        <v>0</v>
      </c>
      <c r="C104" s="19"/>
    </row>
    <row r="105" spans="1:3" x14ac:dyDescent="0.3">
      <c r="A105" s="11" t="s">
        <v>75</v>
      </c>
      <c r="B105" s="8">
        <v>48000</v>
      </c>
      <c r="C105" s="19"/>
    </row>
    <row r="106" spans="1:3" x14ac:dyDescent="0.3">
      <c r="A106" s="11" t="s">
        <v>74</v>
      </c>
      <c r="B106" s="8">
        <v>12000</v>
      </c>
      <c r="C106" s="19"/>
    </row>
    <row r="107" spans="1:3" hidden="1" x14ac:dyDescent="0.3">
      <c r="A107" s="11" t="s">
        <v>42</v>
      </c>
      <c r="B107" s="8">
        <v>0</v>
      </c>
      <c r="C107" s="19"/>
    </row>
    <row r="108" spans="1:3" hidden="1" x14ac:dyDescent="0.3">
      <c r="A108" s="11" t="s">
        <v>43</v>
      </c>
      <c r="B108" s="8">
        <v>0</v>
      </c>
      <c r="C108" s="19"/>
    </row>
    <row r="109" spans="1:3" hidden="1" x14ac:dyDescent="0.3">
      <c r="A109" s="11" t="s">
        <v>44</v>
      </c>
      <c r="B109" s="8">
        <v>0</v>
      </c>
      <c r="C109" s="19"/>
    </row>
    <row r="110" spans="1:3" x14ac:dyDescent="0.3">
      <c r="A110" s="11" t="s">
        <v>73</v>
      </c>
      <c r="B110" s="8">
        <v>15000</v>
      </c>
      <c r="C110" s="19"/>
    </row>
    <row r="111" spans="1:3" hidden="1" x14ac:dyDescent="0.3">
      <c r="A111" s="11" t="s">
        <v>45</v>
      </c>
      <c r="B111" s="8">
        <v>0</v>
      </c>
      <c r="C111" s="19"/>
    </row>
    <row r="112" spans="1:3" hidden="1" x14ac:dyDescent="0.3">
      <c r="A112" s="11" t="s">
        <v>46</v>
      </c>
      <c r="B112" s="8">
        <v>0</v>
      </c>
      <c r="C112" s="19"/>
    </row>
    <row r="113" spans="1:3" ht="12" hidden="1" customHeight="1" x14ac:dyDescent="0.3">
      <c r="A113" s="11" t="s">
        <v>47</v>
      </c>
      <c r="B113" s="8">
        <v>0</v>
      </c>
      <c r="C113" s="19"/>
    </row>
    <row r="114" spans="1:3" x14ac:dyDescent="0.3">
      <c r="A114" s="11" t="s">
        <v>72</v>
      </c>
      <c r="B114" s="8">
        <v>4200</v>
      </c>
      <c r="C114" s="19"/>
    </row>
    <row r="115" spans="1:3" x14ac:dyDescent="0.3">
      <c r="A115" s="11" t="s">
        <v>71</v>
      </c>
      <c r="B115" s="8">
        <v>4800</v>
      </c>
      <c r="C115" s="19"/>
    </row>
    <row r="116" spans="1:3" x14ac:dyDescent="0.3">
      <c r="A116" s="11" t="s">
        <v>70</v>
      </c>
      <c r="B116" s="8">
        <v>6000</v>
      </c>
      <c r="C116" s="19"/>
    </row>
    <row r="117" spans="1:3" x14ac:dyDescent="0.3">
      <c r="A117" s="11" t="s">
        <v>69</v>
      </c>
      <c r="B117" s="8">
        <v>70000</v>
      </c>
      <c r="C117" s="19"/>
    </row>
    <row r="118" spans="1:3" x14ac:dyDescent="0.3">
      <c r="A118" s="11" t="s">
        <v>68</v>
      </c>
      <c r="B118" s="8">
        <v>5000</v>
      </c>
      <c r="C118" s="19"/>
    </row>
    <row r="119" spans="1:3" x14ac:dyDescent="0.3">
      <c r="A119" s="11" t="s">
        <v>67</v>
      </c>
      <c r="B119" s="8">
        <v>4000</v>
      </c>
      <c r="C119" s="19"/>
    </row>
    <row r="120" spans="1:3" x14ac:dyDescent="0.3">
      <c r="A120" s="11" t="s">
        <v>66</v>
      </c>
      <c r="B120" s="8">
        <v>5000</v>
      </c>
      <c r="C120" s="19"/>
    </row>
    <row r="121" spans="1:3" x14ac:dyDescent="0.3">
      <c r="A121" s="16" t="s">
        <v>120</v>
      </c>
      <c r="B121" s="8">
        <f>SUM(B93:B120)</f>
        <v>5250000</v>
      </c>
      <c r="C121" s="19"/>
    </row>
    <row r="122" spans="1:3" x14ac:dyDescent="0.3">
      <c r="A122" s="16"/>
      <c r="C122" s="19"/>
    </row>
    <row r="123" spans="1:3" x14ac:dyDescent="0.3">
      <c r="A123" s="11" t="s">
        <v>65</v>
      </c>
      <c r="B123" s="8">
        <v>125000</v>
      </c>
      <c r="C123" s="19"/>
    </row>
    <row r="124" spans="1:3" x14ac:dyDescent="0.3">
      <c r="A124" s="11" t="s">
        <v>64</v>
      </c>
      <c r="B124" s="8">
        <v>150000</v>
      </c>
      <c r="C124" s="22"/>
    </row>
    <row r="125" spans="1:3" x14ac:dyDescent="0.3">
      <c r="A125" s="11" t="s">
        <v>63</v>
      </c>
      <c r="B125" s="8">
        <v>19000</v>
      </c>
      <c r="C125" s="19"/>
    </row>
    <row r="126" spans="1:3" x14ac:dyDescent="0.3">
      <c r="A126" s="13" t="s">
        <v>48</v>
      </c>
      <c r="B126" s="14">
        <f>SUM(B125,B124,B123,B121,B91,B45,B29)</f>
        <v>7911850</v>
      </c>
      <c r="C126" s="22"/>
    </row>
    <row r="127" spans="1:3" x14ac:dyDescent="0.3">
      <c r="A127" s="13" t="s">
        <v>49</v>
      </c>
      <c r="B127" s="8">
        <f>B26-B126</f>
        <v>33150</v>
      </c>
      <c r="C127" s="19"/>
    </row>
    <row r="128" spans="1:3" x14ac:dyDescent="0.3">
      <c r="A128" s="15"/>
      <c r="B128" s="17"/>
    </row>
    <row r="129" spans="1:1" x14ac:dyDescent="0.3">
      <c r="A129" s="11"/>
    </row>
  </sheetData>
  <mergeCells count="1">
    <mergeCell ref="A1:C1"/>
  </mergeCells>
  <phoneticPr fontId="1" type="noConversion"/>
  <pageMargins left="0.7" right="0.7" top="0.75" bottom="0.75" header="0.3" footer="0.3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ba1c025-cba7-4117-a9cd-a9fa0390fa12">
      <UserInfo>
        <DisplayName>Valencia Breckenridge</DisplayName>
        <AccountId>34</AccountId>
        <AccountType/>
      </UserInfo>
      <UserInfo>
        <DisplayName>Alicia Bell</DisplayName>
        <AccountId>46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98100D53CAEF4B8539487024EC0A74" ma:contentTypeVersion="12" ma:contentTypeDescription="Create a new document." ma:contentTypeScope="" ma:versionID="89bffd9ed513057b624734aef2f63407">
  <xsd:schema xmlns:xsd="http://www.w3.org/2001/XMLSchema" xmlns:xs="http://www.w3.org/2001/XMLSchema" xmlns:p="http://schemas.microsoft.com/office/2006/metadata/properties" xmlns:ns2="5cdebe55-aa95-48b3-9e5a-8cc6995a0210" xmlns:ns3="3ba1c025-cba7-4117-a9cd-a9fa0390fa12" targetNamespace="http://schemas.microsoft.com/office/2006/metadata/properties" ma:root="true" ma:fieldsID="02a91424378849f6de54e93e53e01c7f" ns2:_="" ns3:_="">
    <xsd:import namespace="5cdebe55-aa95-48b3-9e5a-8cc6995a0210"/>
    <xsd:import namespace="3ba1c025-cba7-4117-a9cd-a9fa0390fa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debe55-aa95-48b3-9e5a-8cc6995a02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1c025-cba7-4117-a9cd-a9fa0390fa1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586CE4-33A8-4D4E-9158-E36639782A7B}">
  <ds:schemaRefs>
    <ds:schemaRef ds:uri="http://purl.org/dc/elements/1.1/"/>
    <ds:schemaRef ds:uri="http://schemas.microsoft.com/office/2006/metadata/properties"/>
    <ds:schemaRef ds:uri="aa134033-824e-4197-8f43-7ec4dd40d02b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e715cc24-4ca9-4935-8ff1-217aaa38e82e"/>
    <ds:schemaRef ds:uri="http://www.w3.org/XML/1998/namespace"/>
    <ds:schemaRef ds:uri="http://purl.org/dc/dcmitype/"/>
    <ds:schemaRef ds:uri="3ba1c025-cba7-4117-a9cd-a9fa0390fa12"/>
  </ds:schemaRefs>
</ds:datastoreItem>
</file>

<file path=customXml/itemProps2.xml><?xml version="1.0" encoding="utf-8"?>
<ds:datastoreItem xmlns:ds="http://schemas.openxmlformats.org/officeDocument/2006/customXml" ds:itemID="{401B8ADC-0045-4DDD-B734-EDF3B40DAC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797D97-339C-4C6B-99DF-D1B2CA009F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debe55-aa95-48b3-9e5a-8cc6995a0210"/>
    <ds:schemaRef ds:uri="3ba1c025-cba7-4117-a9cd-a9fa0390fa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Worksheet</vt:lpstr>
      <vt:lpstr>'Budget Worksheet'!Print_Area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Alicia Bell</cp:lastModifiedBy>
  <cp:lastPrinted>2020-06-30T22:49:53Z</cp:lastPrinted>
  <dcterms:created xsi:type="dcterms:W3CDTF">2020-03-09T15:18:55Z</dcterms:created>
  <dcterms:modified xsi:type="dcterms:W3CDTF">2020-07-30T21:31:38Z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0x0101007798100D53CAEF4B8539487024EC0A74</vt:lpwstr>
  </property>
</Properties>
</file>