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hidePivotFieldList="1" defaultThemeVersion="124226"/>
  <bookViews>
    <workbookView xWindow="975" yWindow="495" windowWidth="27795" windowHeight="16365"/>
  </bookViews>
  <sheets>
    <sheet name="FY24 Budget " sheetId="6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6"/>
  <c r="F110" l="1"/>
  <c r="F101"/>
  <c r="F95"/>
  <c r="F88"/>
  <c r="F79"/>
  <c r="F71"/>
  <c r="F68"/>
  <c r="F64"/>
  <c r="F50"/>
  <c r="F26"/>
  <c r="F22"/>
  <c r="F12"/>
  <c r="F28" l="1"/>
  <c r="F59"/>
  <c r="F102" l="1"/>
  <c r="F112" s="1"/>
  <c r="F116" l="1"/>
  <c r="F104"/>
</calcChain>
</file>

<file path=xl/sharedStrings.xml><?xml version="1.0" encoding="utf-8"?>
<sst xmlns="http://schemas.openxmlformats.org/spreadsheetml/2006/main" count="106" uniqueCount="104">
  <si>
    <t>Income</t>
  </si>
  <si>
    <t>Contributions</t>
  </si>
  <si>
    <t>Government Contributions</t>
  </si>
  <si>
    <t>Small Business</t>
  </si>
  <si>
    <t>Foundation Contributions</t>
  </si>
  <si>
    <t>Individual/Chapter Contributions</t>
  </si>
  <si>
    <t>Annual Giving Campaign</t>
  </si>
  <si>
    <t>Awards Donations</t>
  </si>
  <si>
    <t>Chapter Income/Support</t>
  </si>
  <si>
    <t>Subtotal Contributions</t>
  </si>
  <si>
    <t>Earned Income</t>
  </si>
  <si>
    <t>Booth Fees</t>
  </si>
  <si>
    <t>Application/Admission Fees</t>
  </si>
  <si>
    <t>Food Vendor Fees</t>
  </si>
  <si>
    <t>Advertising Income</t>
  </si>
  <si>
    <t>Corporate Sponsorships</t>
  </si>
  <si>
    <t>Subtotal Earned Income</t>
  </si>
  <si>
    <t>Member Dues</t>
  </si>
  <si>
    <t>Total Revenue</t>
  </si>
  <si>
    <t>Expenses</t>
  </si>
  <si>
    <t>Advertising and Promotion</t>
  </si>
  <si>
    <t>Artistic Fees &amp; Awards</t>
  </si>
  <si>
    <t>Artists Demos</t>
  </si>
  <si>
    <t>Bank Charges/Credit Card Fees</t>
  </si>
  <si>
    <t>Consulting Fees</t>
  </si>
  <si>
    <t>Contract Labor</t>
  </si>
  <si>
    <t xml:space="preserve">Dues &amp; Subscriptions </t>
  </si>
  <si>
    <t>Information Technology</t>
  </si>
  <si>
    <t>Leases- Copier</t>
  </si>
  <si>
    <t>Licenses</t>
  </si>
  <si>
    <t>Meals &amp; Entertainment</t>
  </si>
  <si>
    <t>Office Supplies</t>
  </si>
  <si>
    <t>Payroll Expenses</t>
  </si>
  <si>
    <t>Health Insurance</t>
  </si>
  <si>
    <t>Payroll Taxes</t>
  </si>
  <si>
    <t>Salaries</t>
  </si>
  <si>
    <t>Salaries - Unused Vacation</t>
  </si>
  <si>
    <t>Workers Compensation insurance</t>
  </si>
  <si>
    <t>Payroll Fees</t>
  </si>
  <si>
    <t>Subtotal Payroll Expenses</t>
  </si>
  <si>
    <t>Misc.</t>
  </si>
  <si>
    <t>Postage</t>
  </si>
  <si>
    <t>Mailings</t>
  </si>
  <si>
    <t>Printing, Newsletter</t>
  </si>
  <si>
    <t>Printing, Fair-Related</t>
  </si>
  <si>
    <t>Printing- Other</t>
  </si>
  <si>
    <t>Professional Fees- audit &amp; bookkeeping</t>
  </si>
  <si>
    <t>Rebates</t>
  </si>
  <si>
    <t>Rent</t>
  </si>
  <si>
    <t>Rent- Tent</t>
  </si>
  <si>
    <t>Rent-Janitorial (port-o-lets+golf carts)</t>
  </si>
  <si>
    <t>Rent - Office</t>
  </si>
  <si>
    <t>Rent - Storage Unit</t>
  </si>
  <si>
    <t>Rent - Other (U-Haul)</t>
  </si>
  <si>
    <t>Subtotal Rent Expenses</t>
  </si>
  <si>
    <t>Repairs &amp; Maintenance</t>
  </si>
  <si>
    <t>Special Events Expense</t>
  </si>
  <si>
    <t>Supplies (not office related)</t>
  </si>
  <si>
    <t>Training and Development</t>
  </si>
  <si>
    <t>Travel- Mileage</t>
  </si>
  <si>
    <t>Utilities</t>
  </si>
  <si>
    <t>Telephone/ISP</t>
  </si>
  <si>
    <t>Graphic Design</t>
  </si>
  <si>
    <t>Depreciation Expense</t>
  </si>
  <si>
    <t>Amortization Expense</t>
  </si>
  <si>
    <t>Other Income/(Expenses)</t>
  </si>
  <si>
    <t>Interest Income</t>
  </si>
  <si>
    <t>Gain/Loss on Disposal of Assets</t>
  </si>
  <si>
    <t>Gain/Loss on Stock</t>
  </si>
  <si>
    <t>Subtotal Other Income/(Expenses)</t>
  </si>
  <si>
    <t>Net Income</t>
  </si>
  <si>
    <t>Contributions toward Working Capital (Reserves)</t>
  </si>
  <si>
    <t>Balance after contributions to Working Capital (Reserves)</t>
  </si>
  <si>
    <t xml:space="preserve"> </t>
  </si>
  <si>
    <t>Subtotal Misc Expenses</t>
  </si>
  <si>
    <t>Electric</t>
  </si>
  <si>
    <t>Gas</t>
  </si>
  <si>
    <t>Alarm</t>
  </si>
  <si>
    <t>Security(Fair)</t>
  </si>
  <si>
    <t>Electricity (Fair)</t>
  </si>
  <si>
    <t>E-Commerce</t>
  </si>
  <si>
    <t>Water</t>
  </si>
  <si>
    <t>Subtotal Utilities Expenses</t>
  </si>
  <si>
    <t>Other Expenses</t>
  </si>
  <si>
    <t>Catering</t>
  </si>
  <si>
    <t>OPEB Expense</t>
  </si>
  <si>
    <t>Subtotal</t>
  </si>
  <si>
    <t>Janitorial (scouts)</t>
  </si>
  <si>
    <t>Insurance- Renters &amp; General Liability &amp; D&amp;O</t>
  </si>
  <si>
    <t>Membership Rebates/Chapters (chapter use only)</t>
  </si>
  <si>
    <t>Net Ordinary Income</t>
  </si>
  <si>
    <t>E-Commerce Expense</t>
  </si>
  <si>
    <t>Total Ordinary Expenses</t>
  </si>
  <si>
    <t>Artist Sales Reimbursement</t>
  </si>
  <si>
    <t>Subtotal Graphic Design, Depr, Amortiz, Other</t>
  </si>
  <si>
    <t>Subtotal Prof, Rebate Expenses</t>
  </si>
  <si>
    <t>Subtotal Printing Expenses</t>
  </si>
  <si>
    <t>Subtotal Misc, Postage, Mailing</t>
  </si>
  <si>
    <t>Federal TNACRF Grant</t>
  </si>
  <si>
    <t>Fair Other, EMT Commissions to state office</t>
  </si>
  <si>
    <t>Chapter Exhibits</t>
  </si>
  <si>
    <t>Rent - Space (Metro Parks, Meetings)</t>
  </si>
  <si>
    <t>FY24 Budget (w/o chapters)</t>
  </si>
  <si>
    <t>FY24 BUDGET: Board Approved June 10, 2023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</si>
</sst>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Helvetica Bold"/>
    </font>
    <font>
      <sz val="10"/>
      <color rgb="FFFF0000"/>
      <name val="Times New Roman"/>
      <family val="1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6"/>
    <xf numFmtId="0" fontId="7" fillId="0" borderId="1" xfId="6" applyFont="1" applyBorder="1"/>
    <xf numFmtId="0" fontId="4" fillId="0" borderId="1" xfId="6" applyFont="1" applyBorder="1"/>
    <xf numFmtId="0" fontId="5" fillId="0" borderId="1" xfId="6" applyFont="1" applyBorder="1"/>
    <xf numFmtId="0" fontId="10" fillId="0" borderId="1" xfId="6" applyFont="1" applyBorder="1" applyAlignment="1">
      <alignment horizontal="center" vertical="center" wrapText="1"/>
    </xf>
    <xf numFmtId="0" fontId="11" fillId="0" borderId="1" xfId="6" applyFont="1" applyBorder="1"/>
    <xf numFmtId="0" fontId="12" fillId="0" borderId="0" xfId="6" applyFont="1"/>
    <xf numFmtId="0" fontId="13" fillId="0" borderId="1" xfId="6" applyFont="1" applyBorder="1"/>
    <xf numFmtId="44" fontId="6" fillId="0" borderId="0" xfId="7" applyFont="1" applyAlignment="1"/>
    <xf numFmtId="0" fontId="6" fillId="0" borderId="0" xfId="6" applyAlignment="1">
      <alignment wrapText="1"/>
    </xf>
    <xf numFmtId="0" fontId="12" fillId="0" borderId="1" xfId="6" applyFont="1" applyBorder="1"/>
    <xf numFmtId="0" fontId="6" fillId="0" borderId="0" xfId="6" applyAlignment="1">
      <alignment horizontal="center"/>
    </xf>
    <xf numFmtId="0" fontId="4" fillId="0" borderId="1" xfId="6" applyFont="1" applyBorder="1" applyAlignment="1">
      <alignment wrapText="1"/>
    </xf>
    <xf numFmtId="0" fontId="4" fillId="0" borderId="1" xfId="6" applyFont="1" applyBorder="1" applyAlignment="1">
      <alignment horizontal="center" vertical="center" wrapText="1"/>
    </xf>
    <xf numFmtId="44" fontId="15" fillId="2" borderId="1" xfId="7" applyFont="1" applyFill="1" applyBorder="1"/>
    <xf numFmtId="44" fontId="15" fillId="0" borderId="1" xfId="7" applyFont="1" applyFill="1" applyBorder="1"/>
    <xf numFmtId="44" fontId="16" fillId="0" borderId="1" xfId="7" applyFont="1" applyFill="1" applyBorder="1"/>
    <xf numFmtId="44" fontId="17" fillId="2" borderId="1" xfId="7" applyFont="1" applyFill="1" applyBorder="1"/>
    <xf numFmtId="44" fontId="17" fillId="0" borderId="1" xfId="7" applyFont="1" applyFill="1" applyBorder="1"/>
    <xf numFmtId="44" fontId="16" fillId="2" borderId="1" xfId="7" applyFont="1" applyFill="1" applyBorder="1"/>
    <xf numFmtId="44" fontId="17" fillId="2" borderId="1" xfId="7" applyFont="1" applyFill="1" applyBorder="1" applyAlignment="1"/>
    <xf numFmtId="43" fontId="16" fillId="2" borderId="1" xfId="5" applyFont="1" applyFill="1" applyBorder="1"/>
    <xf numFmtId="0" fontId="7" fillId="0" borderId="1" xfId="6" applyFont="1" applyBorder="1" applyAlignment="1">
      <alignment horizontal="center" vertical="center" wrapText="1"/>
    </xf>
    <xf numFmtId="0" fontId="7" fillId="0" borderId="1" xfId="6" applyFont="1" applyBorder="1" applyAlignment="1">
      <alignment wrapText="1"/>
    </xf>
    <xf numFmtId="0" fontId="5" fillId="0" borderId="1" xfId="6" applyFont="1" applyBorder="1" applyAlignment="1">
      <alignment horizontal="center" vertical="center" wrapText="1"/>
    </xf>
    <xf numFmtId="0" fontId="8" fillId="0" borderId="1" xfId="6" applyFont="1" applyBorder="1" applyAlignment="1">
      <alignment wrapText="1"/>
    </xf>
    <xf numFmtId="0" fontId="6" fillId="0" borderId="1" xfId="6" applyBorder="1" applyAlignment="1">
      <alignment wrapText="1"/>
    </xf>
    <xf numFmtId="0" fontId="5" fillId="0" borderId="1" xfId="6" applyFont="1" applyBorder="1" applyAlignment="1">
      <alignment wrapText="1"/>
    </xf>
    <xf numFmtId="44" fontId="17" fillId="3" borderId="1" xfId="7" applyFont="1" applyFill="1" applyBorder="1"/>
    <xf numFmtId="44" fontId="14" fillId="2" borderId="1" xfId="7" applyFont="1" applyFill="1" applyBorder="1" applyAlignment="1">
      <alignment horizontal="center" vertical="center" wrapText="1"/>
    </xf>
    <xf numFmtId="44" fontId="17" fillId="0" borderId="0" xfId="7" applyFont="1" applyFill="1" applyBorder="1"/>
    <xf numFmtId="44" fontId="15" fillId="0" borderId="0" xfId="7" applyFont="1" applyFill="1" applyBorder="1"/>
    <xf numFmtId="44" fontId="16" fillId="0" borderId="0" xfId="7" applyFont="1" applyFill="1" applyBorder="1"/>
    <xf numFmtId="44" fontId="17" fillId="0" borderId="0" xfId="7" applyFont="1" applyFill="1" applyBorder="1" applyAlignment="1"/>
    <xf numFmtId="43" fontId="16" fillId="0" borderId="0" xfId="5" applyFont="1" applyFill="1" applyBorder="1"/>
    <xf numFmtId="44" fontId="6" fillId="0" borderId="0" xfId="7" applyFont="1" applyFill="1" applyAlignment="1"/>
    <xf numFmtId="44" fontId="14" fillId="0" borderId="0" xfId="7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wrapText="1"/>
    </xf>
    <xf numFmtId="0" fontId="5" fillId="0" borderId="1" xfId="6" applyFont="1" applyFill="1" applyBorder="1" applyAlignment="1">
      <alignment wrapText="1"/>
    </xf>
    <xf numFmtId="0" fontId="7" fillId="0" borderId="1" xfId="6" applyFont="1" applyFill="1" applyBorder="1" applyAlignment="1">
      <alignment wrapText="1"/>
    </xf>
    <xf numFmtId="14" fontId="7" fillId="0" borderId="0" xfId="6" applyNumberFormat="1" applyFont="1" applyAlignment="1">
      <alignment horizontal="left"/>
    </xf>
    <xf numFmtId="0" fontId="6" fillId="0" borderId="0" xfId="6"/>
  </cellXfs>
  <cellStyles count="8">
    <cellStyle name="Comma" xfId="5" builtinId="3"/>
    <cellStyle name="Comma 2" xfId="2"/>
    <cellStyle name="Currency" xfId="7" builtinId="4"/>
    <cellStyle name="Currency 2" xfId="3"/>
    <cellStyle name="Normal" xfId="0" builtinId="0"/>
    <cellStyle name="Normal 2" xfId="1"/>
    <cellStyle name="Normal 3" xfId="6"/>
    <cellStyle name="Percent 2" xfId="4"/>
  </cellStyles>
  <dxfs count="0"/>
  <tableStyles count="0" defaultTableStyle="TableStyleMedium2" defaultPivotStyle="PivotStyleLight16"/>
  <colors>
    <mruColors>
      <color rgb="FFFFFF99"/>
      <color rgb="FFCCFFCC"/>
      <color rgb="FFF7E5FF"/>
      <color rgb="FF66FFFF"/>
      <color rgb="FFCCCCFF"/>
      <color rgb="FF99CCFF"/>
      <color rgb="FFFFFF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="94" zoomScaleNormal="125" workbookViewId="0">
      <pane ySplit="1" topLeftCell="A107" activePane="bottomLeft" state="frozen"/>
      <selection pane="bottomLeft"/>
    </sheetView>
  </sheetViews>
  <sheetFormatPr defaultColWidth="14.28515625" defaultRowHeight="14.25"/>
  <cols>
    <col min="1" max="1" width="17.28515625" style="1" customWidth="1"/>
    <col min="2" max="2" width="14.28515625" style="7" customWidth="1"/>
    <col min="3" max="3" width="14.42578125" style="10" customWidth="1"/>
    <col min="4" max="4" width="11.42578125" style="10" customWidth="1"/>
    <col min="5" max="5" width="12.42578125" style="10" customWidth="1"/>
    <col min="6" max="6" width="21.28515625" style="9" customWidth="1"/>
    <col min="7" max="7" width="8.7109375" style="36" customWidth="1"/>
    <col min="8" max="16384" width="14.28515625" style="1"/>
  </cols>
  <sheetData>
    <row r="1" spans="1:7" s="12" customFormat="1" ht="193.5" customHeight="1">
      <c r="A1" s="5" t="s">
        <v>103</v>
      </c>
      <c r="B1" s="14" t="s">
        <v>0</v>
      </c>
      <c r="C1" s="25"/>
      <c r="D1" s="23"/>
      <c r="E1" s="23"/>
      <c r="F1" s="30" t="s">
        <v>102</v>
      </c>
      <c r="G1" s="37"/>
    </row>
    <row r="2" spans="1:7">
      <c r="A2" s="2"/>
      <c r="B2" s="3" t="s">
        <v>1</v>
      </c>
      <c r="C2" s="13"/>
      <c r="D2" s="24"/>
      <c r="E2" s="24"/>
      <c r="F2" s="18"/>
      <c r="G2" s="31"/>
    </row>
    <row r="3" spans="1:7" ht="25.5">
      <c r="A3" s="2">
        <v>4010</v>
      </c>
      <c r="B3" s="6"/>
      <c r="C3" s="24" t="s">
        <v>2</v>
      </c>
      <c r="D3" s="24"/>
      <c r="E3" s="24"/>
      <c r="F3" s="18">
        <v>101652</v>
      </c>
      <c r="G3" s="31"/>
    </row>
    <row r="4" spans="1:7" ht="25.5">
      <c r="A4" s="2">
        <v>4015</v>
      </c>
      <c r="B4" s="6"/>
      <c r="C4" s="13" t="s">
        <v>98</v>
      </c>
      <c r="D4" s="24"/>
      <c r="E4" s="24"/>
      <c r="F4" s="18">
        <v>66330</v>
      </c>
      <c r="G4" s="31"/>
    </row>
    <row r="5" spans="1:7">
      <c r="A5" s="2">
        <v>4020</v>
      </c>
      <c r="B5" s="6"/>
      <c r="C5" s="24" t="s">
        <v>3</v>
      </c>
      <c r="D5" s="24"/>
      <c r="E5" s="24"/>
      <c r="F5" s="18">
        <v>0</v>
      </c>
      <c r="G5" s="31"/>
    </row>
    <row r="6" spans="1:7" ht="25.5">
      <c r="A6" s="2">
        <v>4030</v>
      </c>
      <c r="B6" s="6"/>
      <c r="C6" s="24" t="s">
        <v>4</v>
      </c>
      <c r="D6" s="24"/>
      <c r="E6" s="24"/>
      <c r="F6" s="18">
        <v>54000</v>
      </c>
      <c r="G6" s="31"/>
    </row>
    <row r="7" spans="1:7" ht="25.5">
      <c r="A7" s="2">
        <v>4040</v>
      </c>
      <c r="B7" s="6"/>
      <c r="C7" s="24" t="s">
        <v>5</v>
      </c>
      <c r="D7" s="24"/>
      <c r="E7" s="24"/>
      <c r="F7" s="18">
        <v>6200</v>
      </c>
      <c r="G7" s="31"/>
    </row>
    <row r="8" spans="1:7" ht="25.5">
      <c r="A8" s="2">
        <v>4045</v>
      </c>
      <c r="B8" s="6"/>
      <c r="C8" s="24" t="s">
        <v>6</v>
      </c>
      <c r="D8" s="24"/>
      <c r="E8" s="24"/>
      <c r="F8" s="18">
        <v>20000</v>
      </c>
      <c r="G8" s="31"/>
    </row>
    <row r="9" spans="1:7" ht="25.5">
      <c r="A9" s="2">
        <v>4060</v>
      </c>
      <c r="B9" s="6"/>
      <c r="C9" s="24" t="s">
        <v>7</v>
      </c>
      <c r="D9" s="24"/>
      <c r="E9" s="24"/>
      <c r="F9" s="18">
        <v>4950</v>
      </c>
      <c r="G9" s="31"/>
    </row>
    <row r="10" spans="1:7" ht="25.5">
      <c r="A10" s="2">
        <v>5180</v>
      </c>
      <c r="B10" s="6"/>
      <c r="C10" s="24" t="s">
        <v>15</v>
      </c>
      <c r="D10" s="24"/>
      <c r="E10" s="24"/>
      <c r="F10" s="18">
        <v>18275</v>
      </c>
      <c r="G10" s="31"/>
    </row>
    <row r="11" spans="1:7" ht="25.5">
      <c r="A11" s="2">
        <v>4096</v>
      </c>
      <c r="B11" s="6"/>
      <c r="C11" s="24" t="s">
        <v>8</v>
      </c>
      <c r="D11" s="24"/>
      <c r="E11" s="24"/>
      <c r="F11" s="18">
        <v>0</v>
      </c>
      <c r="G11" s="31"/>
    </row>
    <row r="12" spans="1:7" ht="38.25">
      <c r="A12" s="2"/>
      <c r="B12" s="6"/>
      <c r="C12" s="24"/>
      <c r="D12" s="24" t="s">
        <v>9</v>
      </c>
      <c r="E12" s="24"/>
      <c r="F12" s="15">
        <f>SUM(F3:F11)</f>
        <v>271407</v>
      </c>
      <c r="G12" s="32"/>
    </row>
    <row r="13" spans="1:7">
      <c r="A13" s="2"/>
      <c r="B13" s="6"/>
      <c r="C13" s="24"/>
      <c r="D13" s="24"/>
      <c r="E13" s="24"/>
      <c r="F13" s="19"/>
      <c r="G13" s="31"/>
    </row>
    <row r="14" spans="1:7">
      <c r="A14" s="2"/>
      <c r="B14" s="6" t="s">
        <v>10</v>
      </c>
      <c r="C14" s="24"/>
      <c r="D14" s="24"/>
      <c r="E14" s="24"/>
      <c r="F14" s="19"/>
      <c r="G14" s="31"/>
    </row>
    <row r="15" spans="1:7">
      <c r="A15" s="2">
        <v>5101</v>
      </c>
      <c r="B15" s="6"/>
      <c r="C15" s="24" t="s">
        <v>11</v>
      </c>
      <c r="D15" s="24"/>
      <c r="E15" s="24"/>
      <c r="F15" s="18">
        <v>159000</v>
      </c>
      <c r="G15" s="31"/>
    </row>
    <row r="16" spans="1:7">
      <c r="A16" s="2">
        <v>5102</v>
      </c>
      <c r="B16" s="6"/>
      <c r="C16" s="24" t="s">
        <v>80</v>
      </c>
      <c r="D16" s="24"/>
      <c r="E16" s="24"/>
      <c r="F16" s="18">
        <v>18000</v>
      </c>
      <c r="G16" s="31"/>
    </row>
    <row r="17" spans="1:7" ht="25.5">
      <c r="A17" s="2">
        <v>5105</v>
      </c>
      <c r="B17" s="6"/>
      <c r="C17" s="24" t="s">
        <v>12</v>
      </c>
      <c r="D17" s="24"/>
      <c r="E17" s="24"/>
      <c r="F17" s="18">
        <v>22950</v>
      </c>
      <c r="G17" s="31"/>
    </row>
    <row r="18" spans="1:7" ht="25.5">
      <c r="A18" s="2">
        <v>5150</v>
      </c>
      <c r="B18" s="6"/>
      <c r="C18" s="24" t="s">
        <v>13</v>
      </c>
      <c r="D18" s="24"/>
      <c r="E18" s="24"/>
      <c r="F18" s="18">
        <v>20000</v>
      </c>
      <c r="G18" s="31"/>
    </row>
    <row r="19" spans="1:7" ht="38.25">
      <c r="A19" s="2">
        <v>5155</v>
      </c>
      <c r="B19" s="6"/>
      <c r="C19" s="13" t="s">
        <v>99</v>
      </c>
      <c r="D19" s="24"/>
      <c r="E19" s="24"/>
      <c r="F19" s="18">
        <v>8000</v>
      </c>
      <c r="G19" s="31"/>
    </row>
    <row r="20" spans="1:7">
      <c r="A20" s="2">
        <v>5156</v>
      </c>
      <c r="B20" s="6"/>
      <c r="C20" s="13" t="s">
        <v>100</v>
      </c>
      <c r="D20" s="24"/>
      <c r="E20" s="24"/>
      <c r="F20" s="18">
        <v>0</v>
      </c>
      <c r="G20" s="31"/>
    </row>
    <row r="21" spans="1:7" ht="25.5">
      <c r="A21" s="2">
        <v>5160</v>
      </c>
      <c r="B21" s="6"/>
      <c r="C21" s="24" t="s">
        <v>14</v>
      </c>
      <c r="D21" s="24"/>
      <c r="E21" s="24"/>
      <c r="F21" s="18">
        <v>0</v>
      </c>
      <c r="G21" s="31"/>
    </row>
    <row r="22" spans="1:7" ht="38.25">
      <c r="A22" s="2"/>
      <c r="B22" s="6"/>
      <c r="C22" s="24"/>
      <c r="D22" s="24" t="s">
        <v>16</v>
      </c>
      <c r="E22" s="24"/>
      <c r="F22" s="15">
        <f>SUM(F15:F21)</f>
        <v>227950</v>
      </c>
      <c r="G22" s="32"/>
    </row>
    <row r="23" spans="1:7">
      <c r="A23" s="2"/>
      <c r="B23" s="6"/>
      <c r="C23" s="24"/>
      <c r="D23" s="24"/>
      <c r="E23" s="24"/>
      <c r="F23" s="19"/>
      <c r="G23" s="31"/>
    </row>
    <row r="24" spans="1:7">
      <c r="A24" s="2">
        <v>5310</v>
      </c>
      <c r="B24" s="11"/>
      <c r="C24" s="24" t="s">
        <v>17</v>
      </c>
      <c r="D24" s="24"/>
      <c r="E24" s="24"/>
      <c r="F24" s="18">
        <v>21000</v>
      </c>
      <c r="G24" s="31"/>
    </row>
    <row r="25" spans="1:7" ht="51">
      <c r="A25" s="2">
        <v>5320</v>
      </c>
      <c r="B25" s="11"/>
      <c r="C25" s="13" t="s">
        <v>89</v>
      </c>
      <c r="D25" s="24"/>
      <c r="E25" s="24"/>
      <c r="F25" s="18">
        <v>0</v>
      </c>
      <c r="G25" s="31"/>
    </row>
    <row r="26" spans="1:7">
      <c r="A26" s="2"/>
      <c r="B26" s="6"/>
      <c r="C26" s="24"/>
      <c r="D26" s="13" t="s">
        <v>86</v>
      </c>
      <c r="E26" s="24"/>
      <c r="F26" s="15">
        <f>SUM(F24:F25)</f>
        <v>21000</v>
      </c>
      <c r="G26" s="32"/>
    </row>
    <row r="27" spans="1:7">
      <c r="A27" s="2"/>
      <c r="B27" s="6"/>
      <c r="C27" s="24"/>
      <c r="D27" s="13"/>
      <c r="E27" s="24"/>
      <c r="F27" s="16"/>
      <c r="G27" s="32"/>
    </row>
    <row r="28" spans="1:7" ht="15.75">
      <c r="A28" s="2"/>
      <c r="B28" s="8" t="s">
        <v>18</v>
      </c>
      <c r="C28" s="26"/>
      <c r="D28" s="24"/>
      <c r="E28" s="24"/>
      <c r="F28" s="20">
        <f>SUM(F26,F22,F12)</f>
        <v>520357</v>
      </c>
      <c r="G28" s="33"/>
    </row>
    <row r="29" spans="1:7">
      <c r="A29" s="2"/>
      <c r="B29" s="6"/>
      <c r="C29" s="24"/>
      <c r="D29" s="24"/>
      <c r="E29" s="24"/>
      <c r="F29" s="19"/>
      <c r="G29" s="31"/>
    </row>
    <row r="30" spans="1:7">
      <c r="A30" s="2"/>
      <c r="B30" s="6" t="s">
        <v>19</v>
      </c>
      <c r="C30" s="26"/>
      <c r="D30" s="24"/>
      <c r="E30" s="24"/>
      <c r="F30" s="19"/>
      <c r="G30" s="31"/>
    </row>
    <row r="31" spans="1:7">
      <c r="A31" s="2"/>
      <c r="B31" s="6"/>
      <c r="C31" s="24"/>
      <c r="D31" s="24"/>
      <c r="E31" s="24"/>
      <c r="F31" s="19"/>
      <c r="G31" s="31"/>
    </row>
    <row r="32" spans="1:7" ht="25.5">
      <c r="A32" s="2">
        <v>7010</v>
      </c>
      <c r="B32" s="6"/>
      <c r="C32" s="24" t="s">
        <v>20</v>
      </c>
      <c r="D32" s="24"/>
      <c r="E32" s="24" t="s">
        <v>73</v>
      </c>
      <c r="F32" s="18">
        <v>17300</v>
      </c>
      <c r="G32" s="31"/>
    </row>
    <row r="33" spans="1:7" ht="25.5">
      <c r="A33" s="2">
        <v>7020</v>
      </c>
      <c r="B33" s="6"/>
      <c r="C33" s="24" t="s">
        <v>21</v>
      </c>
      <c r="D33" s="24"/>
      <c r="E33" s="24"/>
      <c r="F33" s="29">
        <v>34350</v>
      </c>
      <c r="G33" s="31"/>
    </row>
    <row r="34" spans="1:7">
      <c r="A34" s="2">
        <v>7025</v>
      </c>
      <c r="B34" s="6"/>
      <c r="C34" s="24" t="s">
        <v>22</v>
      </c>
      <c r="D34" s="24"/>
      <c r="E34" s="24"/>
      <c r="F34" s="29">
        <v>5900</v>
      </c>
      <c r="G34" s="31"/>
    </row>
    <row r="35" spans="1:7" ht="25.5">
      <c r="A35" s="2">
        <v>7026</v>
      </c>
      <c r="B35" s="6"/>
      <c r="C35" s="13" t="s">
        <v>93</v>
      </c>
      <c r="D35" s="24"/>
      <c r="E35" s="24"/>
      <c r="F35" s="18">
        <v>300</v>
      </c>
      <c r="G35" s="31"/>
    </row>
    <row r="36" spans="1:7" ht="38.25">
      <c r="A36" s="2">
        <v>7030</v>
      </c>
      <c r="B36" s="6"/>
      <c r="C36" s="24" t="s">
        <v>23</v>
      </c>
      <c r="D36" s="24"/>
      <c r="E36" s="24"/>
      <c r="F36" s="18">
        <v>7000</v>
      </c>
      <c r="G36" s="31"/>
    </row>
    <row r="37" spans="1:7">
      <c r="A37" s="2">
        <v>7035</v>
      </c>
      <c r="B37" s="6"/>
      <c r="C37" s="24" t="s">
        <v>84</v>
      </c>
      <c r="D37" s="24"/>
      <c r="E37" s="24"/>
      <c r="F37" s="18">
        <v>0</v>
      </c>
      <c r="G37" s="31"/>
    </row>
    <row r="38" spans="1:7">
      <c r="A38" s="2">
        <v>7040</v>
      </c>
      <c r="B38" s="6"/>
      <c r="C38" s="24" t="s">
        <v>24</v>
      </c>
      <c r="D38" s="24"/>
      <c r="E38" s="24"/>
      <c r="F38" s="18">
        <v>20000</v>
      </c>
      <c r="G38" s="31"/>
    </row>
    <row r="39" spans="1:7">
      <c r="A39" s="2">
        <v>7045</v>
      </c>
      <c r="B39" s="6"/>
      <c r="C39" s="24" t="s">
        <v>1</v>
      </c>
      <c r="D39" s="24"/>
      <c r="E39" s="24"/>
      <c r="F39" s="18">
        <v>0</v>
      </c>
      <c r="G39" s="31"/>
    </row>
    <row r="40" spans="1:7">
      <c r="A40" s="2">
        <v>7050</v>
      </c>
      <c r="B40" s="6"/>
      <c r="C40" s="24" t="s">
        <v>25</v>
      </c>
      <c r="D40" s="24"/>
      <c r="E40" s="24"/>
      <c r="F40" s="29">
        <v>17200</v>
      </c>
      <c r="G40" s="31"/>
    </row>
    <row r="41" spans="1:7" ht="25.5">
      <c r="A41" s="2">
        <v>7060</v>
      </c>
      <c r="B41" s="6"/>
      <c r="C41" s="24" t="s">
        <v>26</v>
      </c>
      <c r="D41" s="24"/>
      <c r="E41" s="24"/>
      <c r="F41" s="29">
        <v>2996</v>
      </c>
      <c r="G41" s="31"/>
    </row>
    <row r="42" spans="1:7" ht="51">
      <c r="A42" s="2">
        <v>7080</v>
      </c>
      <c r="B42" s="6"/>
      <c r="C42" s="13" t="s">
        <v>88</v>
      </c>
      <c r="D42" s="24"/>
      <c r="E42" s="24"/>
      <c r="F42" s="29">
        <v>3625</v>
      </c>
      <c r="G42" s="31"/>
    </row>
    <row r="43" spans="1:7" ht="25.5">
      <c r="A43" s="2">
        <v>7085</v>
      </c>
      <c r="B43" s="6"/>
      <c r="C43" s="24" t="s">
        <v>27</v>
      </c>
      <c r="D43" s="24"/>
      <c r="E43" s="24"/>
      <c r="F43" s="18">
        <v>6500</v>
      </c>
      <c r="G43" s="31"/>
    </row>
    <row r="44" spans="1:7" ht="25.5">
      <c r="A44" s="2">
        <v>7086</v>
      </c>
      <c r="B44" s="6"/>
      <c r="C44" s="13" t="s">
        <v>91</v>
      </c>
      <c r="D44" s="27"/>
      <c r="E44" s="24"/>
      <c r="F44" s="18">
        <v>8476</v>
      </c>
      <c r="G44" s="31"/>
    </row>
    <row r="45" spans="1:7" ht="25.5">
      <c r="A45" s="2">
        <v>7090</v>
      </c>
      <c r="B45" s="6"/>
      <c r="C45" s="13" t="s">
        <v>87</v>
      </c>
      <c r="D45" s="24"/>
      <c r="E45" s="24"/>
      <c r="F45" s="18">
        <v>1100</v>
      </c>
      <c r="G45" s="31"/>
    </row>
    <row r="46" spans="1:7">
      <c r="A46" s="2">
        <v>7100</v>
      </c>
      <c r="B46" s="6"/>
      <c r="C46" s="24" t="s">
        <v>28</v>
      </c>
      <c r="D46" s="24"/>
      <c r="E46" s="24"/>
      <c r="F46" s="29">
        <v>4136</v>
      </c>
      <c r="G46" s="31"/>
    </row>
    <row r="47" spans="1:7">
      <c r="A47" s="2">
        <v>7105</v>
      </c>
      <c r="B47" s="6"/>
      <c r="C47" s="24" t="s">
        <v>29</v>
      </c>
      <c r="D47" s="24"/>
      <c r="E47" s="24"/>
      <c r="F47" s="29">
        <v>4465</v>
      </c>
      <c r="G47" s="31"/>
    </row>
    <row r="48" spans="1:7" ht="25.5">
      <c r="A48" s="2">
        <v>7110</v>
      </c>
      <c r="B48" s="6"/>
      <c r="C48" s="24" t="s">
        <v>30</v>
      </c>
      <c r="D48" s="24"/>
      <c r="E48" s="24"/>
      <c r="F48" s="18">
        <v>4500</v>
      </c>
      <c r="G48" s="31"/>
    </row>
    <row r="49" spans="1:7">
      <c r="A49" s="2">
        <v>7119</v>
      </c>
      <c r="B49" s="6"/>
      <c r="C49" s="24" t="s">
        <v>31</v>
      </c>
      <c r="D49" s="24"/>
      <c r="E49" s="24"/>
      <c r="F49" s="18">
        <v>3000</v>
      </c>
      <c r="G49" s="31"/>
    </row>
    <row r="50" spans="1:7" ht="25.5">
      <c r="A50" s="2"/>
      <c r="B50" s="6"/>
      <c r="C50" s="24"/>
      <c r="D50" s="24"/>
      <c r="E50" s="13" t="s">
        <v>74</v>
      </c>
      <c r="F50" s="15">
        <f>SUM(F32:F49)</f>
        <v>140848</v>
      </c>
      <c r="G50" s="32"/>
    </row>
    <row r="51" spans="1:7">
      <c r="A51" s="2">
        <v>7120</v>
      </c>
      <c r="B51" s="6"/>
      <c r="C51" s="24" t="s">
        <v>32</v>
      </c>
      <c r="D51" s="24"/>
      <c r="E51" s="24"/>
      <c r="F51" s="19"/>
      <c r="G51" s="31"/>
    </row>
    <row r="52" spans="1:7" ht="25.5">
      <c r="A52" s="2">
        <v>7070</v>
      </c>
      <c r="B52" s="6"/>
      <c r="C52" s="24"/>
      <c r="D52" s="24" t="s">
        <v>33</v>
      </c>
      <c r="E52" s="24"/>
      <c r="F52" s="18">
        <v>0</v>
      </c>
      <c r="G52" s="31"/>
    </row>
    <row r="53" spans="1:7">
      <c r="A53" s="2">
        <v>7121</v>
      </c>
      <c r="B53" s="6"/>
      <c r="C53" s="24"/>
      <c r="D53" s="24" t="s">
        <v>34</v>
      </c>
      <c r="E53" s="24"/>
      <c r="F53" s="29">
        <f>+F54*8%</f>
        <v>15626.4</v>
      </c>
      <c r="G53" s="31"/>
    </row>
    <row r="54" spans="1:7">
      <c r="A54" s="2">
        <v>7122</v>
      </c>
      <c r="B54" s="6"/>
      <c r="C54" s="24"/>
      <c r="D54" s="24" t="s">
        <v>35</v>
      </c>
      <c r="E54" s="24"/>
      <c r="F54" s="29">
        <v>195330</v>
      </c>
      <c r="G54" s="31"/>
    </row>
    <row r="55" spans="1:7" ht="38.25">
      <c r="A55" s="2">
        <v>7123</v>
      </c>
      <c r="B55" s="6"/>
      <c r="C55" s="24"/>
      <c r="D55" s="24" t="s">
        <v>36</v>
      </c>
      <c r="E55" s="24"/>
      <c r="F55" s="18">
        <v>0</v>
      </c>
      <c r="G55" s="31"/>
    </row>
    <row r="56" spans="1:7" ht="38.25">
      <c r="A56" s="2">
        <v>7124</v>
      </c>
      <c r="B56" s="6"/>
      <c r="C56" s="24"/>
      <c r="D56" s="24" t="s">
        <v>37</v>
      </c>
      <c r="E56" s="24"/>
      <c r="F56" s="18">
        <v>380</v>
      </c>
      <c r="G56" s="31"/>
    </row>
    <row r="57" spans="1:7" ht="25.5">
      <c r="A57" s="2">
        <v>7126</v>
      </c>
      <c r="B57" s="6"/>
      <c r="C57" s="24"/>
      <c r="D57" s="24" t="s">
        <v>85</v>
      </c>
      <c r="E57" s="24"/>
      <c r="F57" s="18">
        <v>0</v>
      </c>
      <c r="G57" s="31"/>
    </row>
    <row r="58" spans="1:7">
      <c r="A58" s="2">
        <v>7130</v>
      </c>
      <c r="B58" s="6"/>
      <c r="C58" s="24"/>
      <c r="D58" s="24" t="s">
        <v>38</v>
      </c>
      <c r="E58" s="24"/>
      <c r="F58" s="18">
        <v>594</v>
      </c>
      <c r="G58" s="31"/>
    </row>
    <row r="59" spans="1:7" ht="38.25">
      <c r="A59" s="2"/>
      <c r="B59" s="6"/>
      <c r="C59" s="24"/>
      <c r="D59" s="27"/>
      <c r="E59" s="24" t="s">
        <v>39</v>
      </c>
      <c r="F59" s="15">
        <f>SUM(F52:F58)</f>
        <v>211930.4</v>
      </c>
      <c r="G59" s="32"/>
    </row>
    <row r="60" spans="1:7">
      <c r="A60" s="2"/>
      <c r="B60" s="6"/>
      <c r="C60" s="24"/>
      <c r="D60" s="24"/>
      <c r="E60" s="24"/>
      <c r="F60" s="19"/>
      <c r="G60" s="31"/>
    </row>
    <row r="61" spans="1:7">
      <c r="A61" s="2">
        <v>7125</v>
      </c>
      <c r="B61" s="6"/>
      <c r="C61" s="24" t="s">
        <v>40</v>
      </c>
      <c r="D61" s="24"/>
      <c r="E61" s="24"/>
      <c r="F61" s="21">
        <v>0</v>
      </c>
      <c r="G61" s="34"/>
    </row>
    <row r="62" spans="1:7">
      <c r="A62" s="2">
        <v>7140</v>
      </c>
      <c r="B62" s="6"/>
      <c r="C62" s="24" t="s">
        <v>41</v>
      </c>
      <c r="D62" s="24"/>
      <c r="E62" s="24"/>
      <c r="F62" s="29">
        <v>3790</v>
      </c>
      <c r="G62" s="31"/>
    </row>
    <row r="63" spans="1:7">
      <c r="A63" s="2">
        <v>7145</v>
      </c>
      <c r="B63" s="6"/>
      <c r="C63" s="24" t="s">
        <v>42</v>
      </c>
      <c r="D63" s="24"/>
      <c r="E63" s="24"/>
      <c r="F63" s="29">
        <v>1000</v>
      </c>
      <c r="G63" s="31"/>
    </row>
    <row r="64" spans="1:7" ht="38.25">
      <c r="A64" s="2"/>
      <c r="B64" s="6"/>
      <c r="C64" s="24"/>
      <c r="D64" s="24"/>
      <c r="E64" s="13" t="s">
        <v>97</v>
      </c>
      <c r="F64" s="15">
        <f>SUM(F61:F63)</f>
        <v>4790</v>
      </c>
      <c r="G64" s="32"/>
    </row>
    <row r="65" spans="1:7" ht="25.5">
      <c r="A65" s="2">
        <v>7151</v>
      </c>
      <c r="B65" s="6"/>
      <c r="C65" s="24" t="s">
        <v>43</v>
      </c>
      <c r="D65" s="24"/>
      <c r="E65" s="24"/>
      <c r="F65" s="18">
        <v>0</v>
      </c>
      <c r="G65" s="31"/>
    </row>
    <row r="66" spans="1:7" ht="25.5">
      <c r="A66" s="2">
        <v>7152</v>
      </c>
      <c r="B66" s="6"/>
      <c r="C66" s="24" t="s">
        <v>44</v>
      </c>
      <c r="D66" s="24"/>
      <c r="E66" s="24"/>
      <c r="F66" s="18">
        <v>3000</v>
      </c>
      <c r="G66" s="31"/>
    </row>
    <row r="67" spans="1:7">
      <c r="A67" s="2">
        <v>7150</v>
      </c>
      <c r="B67" s="6"/>
      <c r="C67" s="24" t="s">
        <v>45</v>
      </c>
      <c r="D67" s="24"/>
      <c r="E67" s="24"/>
      <c r="F67" s="29">
        <v>3000</v>
      </c>
      <c r="G67" s="31"/>
    </row>
    <row r="68" spans="1:7" ht="38.25">
      <c r="A68" s="2"/>
      <c r="B68" s="6"/>
      <c r="C68" s="24"/>
      <c r="D68" s="24"/>
      <c r="E68" s="13" t="s">
        <v>96</v>
      </c>
      <c r="F68" s="15">
        <f>SUM(F65:F67)</f>
        <v>6000</v>
      </c>
      <c r="G68" s="32"/>
    </row>
    <row r="69" spans="1:7" ht="38.25">
      <c r="A69" s="2">
        <v>7160</v>
      </c>
      <c r="B69" s="6"/>
      <c r="C69" s="24" t="s">
        <v>46</v>
      </c>
      <c r="D69" s="24"/>
      <c r="E69" s="24"/>
      <c r="F69" s="29">
        <v>28460</v>
      </c>
      <c r="G69" s="31"/>
    </row>
    <row r="70" spans="1:7">
      <c r="A70" s="2">
        <v>7180</v>
      </c>
      <c r="B70" s="6"/>
      <c r="C70" s="24" t="s">
        <v>47</v>
      </c>
      <c r="D70" s="24"/>
      <c r="E70" s="24"/>
      <c r="F70" s="18">
        <v>3500</v>
      </c>
      <c r="G70" s="31"/>
    </row>
    <row r="71" spans="1:7" ht="38.25">
      <c r="A71" s="2"/>
      <c r="B71" s="6"/>
      <c r="C71" s="24"/>
      <c r="D71" s="24"/>
      <c r="E71" s="13" t="s">
        <v>95</v>
      </c>
      <c r="F71" s="15">
        <f>SUM(F69:F70)</f>
        <v>31960</v>
      </c>
      <c r="G71" s="32"/>
    </row>
    <row r="72" spans="1:7">
      <c r="A72" s="2"/>
      <c r="B72" s="6"/>
      <c r="C72" s="24" t="s">
        <v>48</v>
      </c>
      <c r="D72" s="24"/>
      <c r="E72" s="24"/>
      <c r="F72" s="19"/>
      <c r="G72" s="31"/>
    </row>
    <row r="73" spans="1:7">
      <c r="A73" s="2">
        <v>7191</v>
      </c>
      <c r="B73" s="6"/>
      <c r="C73" s="24"/>
      <c r="D73" s="24" t="s">
        <v>49</v>
      </c>
      <c r="E73" s="24"/>
      <c r="F73" s="29">
        <v>26200</v>
      </c>
      <c r="G73" s="31"/>
    </row>
    <row r="74" spans="1:7" ht="63.75">
      <c r="A74" s="2">
        <v>7192</v>
      </c>
      <c r="B74" s="6"/>
      <c r="C74" s="24"/>
      <c r="D74" s="24" t="s">
        <v>50</v>
      </c>
      <c r="E74" s="24"/>
      <c r="F74" s="29">
        <v>9600</v>
      </c>
      <c r="G74" s="31"/>
    </row>
    <row r="75" spans="1:7" ht="38.25">
      <c r="A75" s="2">
        <v>7193</v>
      </c>
      <c r="B75" s="6"/>
      <c r="C75" s="24"/>
      <c r="D75" s="13" t="s">
        <v>101</v>
      </c>
      <c r="E75" s="24"/>
      <c r="F75" s="18">
        <v>3600</v>
      </c>
      <c r="G75" s="31"/>
    </row>
    <row r="76" spans="1:7">
      <c r="A76" s="2">
        <v>7196</v>
      </c>
      <c r="B76" s="6"/>
      <c r="C76" s="24"/>
      <c r="D76" s="24" t="s">
        <v>51</v>
      </c>
      <c r="E76" s="24"/>
      <c r="F76" s="29">
        <v>23940</v>
      </c>
      <c r="G76" s="31"/>
    </row>
    <row r="77" spans="1:7" ht="25.5">
      <c r="A77" s="2">
        <v>7197</v>
      </c>
      <c r="B77" s="6"/>
      <c r="C77" s="24"/>
      <c r="D77" s="24" t="s">
        <v>52</v>
      </c>
      <c r="E77" s="24"/>
      <c r="F77" s="18">
        <v>3600</v>
      </c>
      <c r="G77" s="31"/>
    </row>
    <row r="78" spans="1:7" ht="25.5">
      <c r="A78" s="2">
        <v>7190</v>
      </c>
      <c r="B78" s="6"/>
      <c r="C78" s="24"/>
      <c r="D78" s="24" t="s">
        <v>53</v>
      </c>
      <c r="E78" s="24"/>
      <c r="F78" s="18">
        <v>1400</v>
      </c>
      <c r="G78" s="31"/>
    </row>
    <row r="79" spans="1:7" ht="25.5">
      <c r="A79" s="2"/>
      <c r="B79" s="6"/>
      <c r="C79" s="24"/>
      <c r="D79" s="24"/>
      <c r="E79" s="24" t="s">
        <v>54</v>
      </c>
      <c r="F79" s="15">
        <f>SUM(F73:F78)</f>
        <v>68340</v>
      </c>
      <c r="G79" s="32"/>
    </row>
    <row r="80" spans="1:7">
      <c r="A80" s="2"/>
      <c r="B80" s="6"/>
      <c r="C80" s="24"/>
      <c r="D80" s="24"/>
      <c r="E80" s="24"/>
      <c r="F80" s="19"/>
      <c r="G80" s="31"/>
    </row>
    <row r="81" spans="1:7" ht="25.5">
      <c r="A81" s="2">
        <v>7195</v>
      </c>
      <c r="B81" s="6"/>
      <c r="C81" s="24" t="s">
        <v>55</v>
      </c>
      <c r="D81" s="24"/>
      <c r="E81" s="24"/>
      <c r="F81" s="18">
        <v>0</v>
      </c>
      <c r="G81" s="31"/>
    </row>
    <row r="82" spans="1:7">
      <c r="A82" s="2">
        <v>7200</v>
      </c>
      <c r="B82" s="6"/>
      <c r="C82" s="24" t="s">
        <v>78</v>
      </c>
      <c r="D82" s="24"/>
      <c r="E82" s="24"/>
      <c r="F82" s="18">
        <v>17000</v>
      </c>
      <c r="G82" s="31"/>
    </row>
    <row r="83" spans="1:7">
      <c r="A83" s="2">
        <v>7241</v>
      </c>
      <c r="B83" s="6"/>
      <c r="C83" s="24" t="s">
        <v>79</v>
      </c>
      <c r="D83" s="24"/>
      <c r="E83" s="24"/>
      <c r="F83" s="18">
        <v>11000</v>
      </c>
      <c r="G83" s="31"/>
    </row>
    <row r="84" spans="1:7" ht="25.5">
      <c r="A84" s="2">
        <v>7205</v>
      </c>
      <c r="B84" s="6"/>
      <c r="C84" s="24" t="s">
        <v>56</v>
      </c>
      <c r="D84" s="24"/>
      <c r="E84" s="24"/>
      <c r="F84" s="18">
        <v>550</v>
      </c>
      <c r="G84" s="31"/>
    </row>
    <row r="85" spans="1:7" ht="25.5">
      <c r="A85" s="2">
        <v>7210</v>
      </c>
      <c r="B85" s="6"/>
      <c r="C85" s="24" t="s">
        <v>57</v>
      </c>
      <c r="D85" s="24"/>
      <c r="E85" s="24"/>
      <c r="F85" s="18">
        <v>7100</v>
      </c>
      <c r="G85" s="31"/>
    </row>
    <row r="86" spans="1:7" ht="25.5">
      <c r="A86" s="2">
        <v>7220</v>
      </c>
      <c r="B86" s="6"/>
      <c r="C86" s="24" t="s">
        <v>58</v>
      </c>
      <c r="D86" s="24"/>
      <c r="E86" s="24"/>
      <c r="F86" s="18">
        <v>400</v>
      </c>
      <c r="G86" s="31"/>
    </row>
    <row r="87" spans="1:7">
      <c r="A87" s="2">
        <v>7230</v>
      </c>
      <c r="B87" s="6"/>
      <c r="C87" s="24" t="s">
        <v>59</v>
      </c>
      <c r="D87" s="24"/>
      <c r="E87" s="24"/>
      <c r="F87" s="18">
        <v>6000</v>
      </c>
      <c r="G87" s="31"/>
    </row>
    <row r="88" spans="1:7" ht="25.5">
      <c r="A88" s="2"/>
      <c r="B88" s="6"/>
      <c r="C88" s="24"/>
      <c r="D88" s="24"/>
      <c r="E88" s="13" t="s">
        <v>74</v>
      </c>
      <c r="F88" s="15">
        <f>SUM(F81:F87)</f>
        <v>42050</v>
      </c>
      <c r="G88" s="32"/>
    </row>
    <row r="89" spans="1:7">
      <c r="A89" s="2">
        <v>7240</v>
      </c>
      <c r="B89" s="6"/>
      <c r="C89" s="24" t="s">
        <v>60</v>
      </c>
      <c r="D89" s="24"/>
      <c r="E89" s="24"/>
      <c r="F89" s="19"/>
      <c r="G89" s="31"/>
    </row>
    <row r="90" spans="1:7">
      <c r="A90" s="2">
        <v>7241</v>
      </c>
      <c r="B90" s="6"/>
      <c r="C90" s="24"/>
      <c r="D90" s="24" t="s">
        <v>75</v>
      </c>
      <c r="E90" s="24"/>
      <c r="F90" s="18">
        <v>1300</v>
      </c>
      <c r="G90" s="31"/>
    </row>
    <row r="91" spans="1:7" ht="25.5">
      <c r="A91" s="2">
        <v>7242</v>
      </c>
      <c r="B91" s="6"/>
      <c r="C91" s="24"/>
      <c r="D91" s="24" t="s">
        <v>61</v>
      </c>
      <c r="E91" s="24"/>
      <c r="F91" s="18">
        <v>4680</v>
      </c>
      <c r="G91" s="31"/>
    </row>
    <row r="92" spans="1:7">
      <c r="A92" s="2">
        <v>7243</v>
      </c>
      <c r="B92" s="6"/>
      <c r="C92" s="24"/>
      <c r="D92" s="24" t="s">
        <v>76</v>
      </c>
      <c r="E92" s="24"/>
      <c r="F92" s="18">
        <v>850</v>
      </c>
      <c r="G92" s="31"/>
    </row>
    <row r="93" spans="1:7">
      <c r="A93" s="2">
        <v>7244</v>
      </c>
      <c r="B93" s="6"/>
      <c r="C93" s="24"/>
      <c r="D93" s="24" t="s">
        <v>81</v>
      </c>
      <c r="E93" s="24"/>
      <c r="F93" s="18">
        <v>350</v>
      </c>
      <c r="G93" s="31"/>
    </row>
    <row r="94" spans="1:7">
      <c r="A94" s="2">
        <v>7245</v>
      </c>
      <c r="B94" s="6"/>
      <c r="C94" s="24"/>
      <c r="D94" s="24" t="s">
        <v>77</v>
      </c>
      <c r="E94" s="24"/>
      <c r="F94" s="18">
        <v>299.5</v>
      </c>
      <c r="G94" s="31"/>
    </row>
    <row r="95" spans="1:7" ht="38.25">
      <c r="A95" s="2"/>
      <c r="B95" s="6"/>
      <c r="C95" s="24"/>
      <c r="D95" s="24"/>
      <c r="E95" s="24" t="s">
        <v>82</v>
      </c>
      <c r="F95" s="15">
        <f>SUM(F90:F94)</f>
        <v>7479.5</v>
      </c>
      <c r="G95" s="32"/>
    </row>
    <row r="96" spans="1:7">
      <c r="A96" s="2"/>
      <c r="B96" s="6"/>
      <c r="C96" s="24"/>
      <c r="D96" s="24"/>
      <c r="E96" s="24"/>
      <c r="F96" s="19"/>
      <c r="G96" s="31"/>
    </row>
    <row r="97" spans="1:7">
      <c r="A97" s="2">
        <v>7260</v>
      </c>
      <c r="B97" s="6"/>
      <c r="C97" s="24" t="s">
        <v>62</v>
      </c>
      <c r="D97" s="24"/>
      <c r="E97" s="24"/>
      <c r="F97" s="18">
        <v>6100</v>
      </c>
      <c r="G97" s="31"/>
    </row>
    <row r="98" spans="1:7" ht="25.5">
      <c r="A98" s="2">
        <v>7300</v>
      </c>
      <c r="B98" s="6"/>
      <c r="C98" s="24" t="s">
        <v>63</v>
      </c>
      <c r="D98" s="24"/>
      <c r="E98" s="24"/>
      <c r="F98" s="18">
        <v>40</v>
      </c>
      <c r="G98" s="31"/>
    </row>
    <row r="99" spans="1:7" ht="25.5">
      <c r="A99" s="2">
        <v>7305</v>
      </c>
      <c r="B99" s="6"/>
      <c r="C99" s="24" t="s">
        <v>64</v>
      </c>
      <c r="D99" s="24"/>
      <c r="E99" s="24"/>
      <c r="F99" s="18">
        <v>0</v>
      </c>
      <c r="G99" s="31"/>
    </row>
    <row r="100" spans="1:7">
      <c r="A100" s="2">
        <v>7500</v>
      </c>
      <c r="B100" s="6"/>
      <c r="C100" s="24" t="s">
        <v>83</v>
      </c>
      <c r="D100" s="24"/>
      <c r="E100" s="24"/>
      <c r="F100" s="18">
        <v>0</v>
      </c>
      <c r="G100" s="31"/>
    </row>
    <row r="101" spans="1:7" ht="51">
      <c r="A101" s="2"/>
      <c r="B101" s="6"/>
      <c r="C101" s="24"/>
      <c r="D101" s="24"/>
      <c r="E101" s="13" t="s">
        <v>94</v>
      </c>
      <c r="F101" s="15">
        <f>SUM(F97:F100)</f>
        <v>6140</v>
      </c>
      <c r="G101" s="32"/>
    </row>
    <row r="102" spans="1:7" ht="15.75">
      <c r="A102" s="2"/>
      <c r="B102" s="8" t="s">
        <v>92</v>
      </c>
      <c r="C102" s="24"/>
      <c r="D102" s="24"/>
      <c r="E102" s="24"/>
      <c r="F102" s="22">
        <f>+F101+F95+F88+F79+F71+F68+F64+F59+F50</f>
        <v>519537.9</v>
      </c>
      <c r="G102" s="35"/>
    </row>
    <row r="103" spans="1:7" ht="15.75">
      <c r="A103" s="2"/>
      <c r="B103" s="6"/>
      <c r="C103" s="24"/>
      <c r="D103" s="24"/>
      <c r="E103" s="24"/>
      <c r="F103" s="17"/>
      <c r="G103" s="33"/>
    </row>
    <row r="104" spans="1:7" ht="31.5">
      <c r="A104" s="2"/>
      <c r="B104" s="6"/>
      <c r="C104" s="38" t="s">
        <v>90</v>
      </c>
      <c r="D104" s="39"/>
      <c r="E104" s="40"/>
      <c r="F104" s="17">
        <f>+F28-F102</f>
        <v>819.09999999997672</v>
      </c>
      <c r="G104" s="33"/>
    </row>
    <row r="105" spans="1:7">
      <c r="A105" s="2"/>
      <c r="B105" s="6"/>
      <c r="C105" s="13"/>
      <c r="D105" s="24"/>
      <c r="E105" s="24"/>
      <c r="F105" s="16"/>
      <c r="G105" s="32"/>
    </row>
    <row r="106" spans="1:7">
      <c r="A106" s="2"/>
      <c r="B106" s="6" t="s">
        <v>65</v>
      </c>
      <c r="C106" s="24"/>
      <c r="D106" s="24"/>
      <c r="E106" s="24"/>
      <c r="F106" s="19"/>
      <c r="G106" s="31"/>
    </row>
    <row r="107" spans="1:7">
      <c r="A107" s="2">
        <v>9050</v>
      </c>
      <c r="B107" s="6"/>
      <c r="C107" s="24" t="s">
        <v>66</v>
      </c>
      <c r="D107" s="24"/>
      <c r="E107" s="24"/>
      <c r="F107" s="18">
        <v>1000</v>
      </c>
      <c r="G107" s="31"/>
    </row>
    <row r="108" spans="1:7" ht="38.25">
      <c r="A108" s="2">
        <v>9110</v>
      </c>
      <c r="B108" s="6"/>
      <c r="C108" s="24" t="s">
        <v>67</v>
      </c>
      <c r="D108" s="24"/>
      <c r="E108" s="24"/>
      <c r="F108" s="18"/>
      <c r="G108" s="31"/>
    </row>
    <row r="109" spans="1:7" ht="25.5">
      <c r="A109" s="2">
        <v>9100</v>
      </c>
      <c r="B109" s="6"/>
      <c r="C109" s="24" t="s">
        <v>68</v>
      </c>
      <c r="D109" s="24"/>
      <c r="E109" s="24"/>
      <c r="F109" s="18">
        <v>0</v>
      </c>
      <c r="G109" s="31"/>
    </row>
    <row r="110" spans="1:7" ht="51">
      <c r="A110" s="2"/>
      <c r="B110" s="6"/>
      <c r="C110" s="24"/>
      <c r="D110" s="24" t="s">
        <v>69</v>
      </c>
      <c r="E110" s="24"/>
      <c r="F110" s="15">
        <f>SUM(F107:F109)</f>
        <v>1000</v>
      </c>
      <c r="G110" s="32"/>
    </row>
    <row r="111" spans="1:7">
      <c r="A111" s="2"/>
      <c r="B111" s="6"/>
      <c r="C111" s="24"/>
      <c r="D111" s="24"/>
      <c r="E111" s="24"/>
      <c r="F111" s="19"/>
      <c r="G111" s="31"/>
    </row>
    <row r="112" spans="1:7" ht="15.75">
      <c r="A112" s="2"/>
      <c r="B112" s="6"/>
      <c r="C112" s="24"/>
      <c r="D112" s="28" t="s">
        <v>70</v>
      </c>
      <c r="E112" s="24"/>
      <c r="F112" s="22">
        <f>F28-F102+F110</f>
        <v>1819.0999999999767</v>
      </c>
      <c r="G112" s="35"/>
    </row>
    <row r="113" spans="1:7">
      <c r="A113" s="2"/>
      <c r="B113" s="6"/>
      <c r="C113" s="24"/>
      <c r="D113" s="24"/>
      <c r="E113" s="24"/>
      <c r="F113" s="19"/>
      <c r="G113" s="31"/>
    </row>
    <row r="114" spans="1:7" ht="51">
      <c r="A114" s="2"/>
      <c r="B114" s="6"/>
      <c r="C114" s="24" t="s">
        <v>71</v>
      </c>
      <c r="D114" s="24"/>
      <c r="E114" s="24"/>
      <c r="F114" s="18">
        <v>0</v>
      </c>
      <c r="G114" s="31"/>
    </row>
    <row r="115" spans="1:7">
      <c r="A115" s="2"/>
      <c r="B115" s="6"/>
      <c r="C115" s="24"/>
      <c r="D115" s="24"/>
      <c r="E115" s="24"/>
      <c r="F115" s="19"/>
      <c r="G115" s="31"/>
    </row>
    <row r="116" spans="1:7" ht="15.75">
      <c r="A116" s="4" t="s">
        <v>72</v>
      </c>
      <c r="B116" s="6"/>
      <c r="C116" s="28"/>
      <c r="D116" s="24"/>
      <c r="E116" s="24"/>
      <c r="F116" s="17">
        <f>SUM(F112:F115)</f>
        <v>1819.0999999999767</v>
      </c>
      <c r="G116" s="33"/>
    </row>
    <row r="117" spans="1:7">
      <c r="A117" s="41"/>
      <c r="B117" s="42"/>
      <c r="C117" s="42"/>
      <c r="D117" s="42"/>
      <c r="E117" s="42"/>
    </row>
    <row r="123" spans="1:7">
      <c r="B123" s="1"/>
    </row>
    <row r="124" spans="1:7">
      <c r="B124" s="1"/>
    </row>
    <row r="125" spans="1:7">
      <c r="B125" s="1"/>
    </row>
    <row r="126" spans="1:7">
      <c r="B126" s="1"/>
    </row>
    <row r="127" spans="1:7">
      <c r="B127" s="1"/>
    </row>
    <row r="128" spans="1:7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</sheetData>
  <mergeCells count="1">
    <mergeCell ref="A117:E117"/>
  </mergeCells>
  <printOptions gridLines="1"/>
  <pageMargins left="0.25" right="0.25" top="0.75" bottom="0.75" header="0.3" footer="0.3"/>
  <pageSetup fitToWidth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FY24 Budget 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Waag</dc:creator>
  <cp:lastModifiedBy>kwaag</cp:lastModifiedBy>
  <cp:lastPrinted>2022-05-31T03:16:40Z</cp:lastPrinted>
  <dcterms:created xsi:type="dcterms:W3CDTF">2019-06-03T23:56:00Z</dcterms:created>
  <dcterms:modified xsi:type="dcterms:W3CDTF">2023-06-15T17:18:24Z</dcterms:modified>
</cp:coreProperties>
</file>