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patron\Desktop\"/>
    </mc:Choice>
  </mc:AlternateContent>
  <bookViews>
    <workbookView xWindow="0" yWindow="0" windowWidth="24000" windowHeight="9600" activeTab="3"/>
  </bookViews>
  <sheets>
    <sheet name="Financial Activities" sheetId="1" r:id="rId1"/>
    <sheet name="Balance Sheet" sheetId="2" r:id="rId2"/>
    <sheet name="Machinery" sheetId="3" r:id="rId3"/>
    <sheet name="Budget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8" i="4" l="1"/>
  <c r="D12" i="1" l="1"/>
  <c r="N10" i="4" l="1"/>
  <c r="M11" i="4"/>
  <c r="L11" i="4"/>
  <c r="K11" i="4"/>
  <c r="J11" i="4"/>
  <c r="I11" i="4"/>
  <c r="H11" i="4"/>
  <c r="G11" i="4"/>
  <c r="F11" i="4"/>
  <c r="E11" i="4"/>
  <c r="D11" i="4"/>
  <c r="C11" i="4"/>
  <c r="B11" i="4"/>
  <c r="N9" i="4"/>
  <c r="N17" i="4"/>
  <c r="M23" i="4"/>
  <c r="L23" i="4"/>
  <c r="K23" i="4"/>
  <c r="J23" i="4"/>
  <c r="I23" i="4"/>
  <c r="H23" i="4"/>
  <c r="G23" i="4"/>
  <c r="F23" i="4"/>
  <c r="E23" i="4"/>
  <c r="D23" i="4"/>
  <c r="C23" i="4"/>
  <c r="B23" i="4"/>
  <c r="D50" i="1"/>
  <c r="D41" i="1"/>
  <c r="D13" i="1"/>
  <c r="D52" i="1" s="1"/>
  <c r="D25" i="1"/>
  <c r="D24" i="1"/>
  <c r="D20" i="1"/>
  <c r="D22" i="1"/>
  <c r="C8" i="1" l="1"/>
  <c r="C38" i="1" l="1"/>
  <c r="C41" i="1" s="1"/>
  <c r="C50" i="1"/>
  <c r="C25" i="1"/>
  <c r="C10" i="1"/>
  <c r="C13" i="1" s="1"/>
  <c r="C52" i="1" l="1"/>
  <c r="N6" i="4"/>
  <c r="M48" i="4" l="1"/>
  <c r="L48" i="4"/>
  <c r="K48" i="4"/>
  <c r="J48" i="4"/>
  <c r="I48" i="4"/>
  <c r="H48" i="4"/>
  <c r="G48" i="4"/>
  <c r="F48" i="4"/>
  <c r="E48" i="4"/>
  <c r="D48" i="4"/>
  <c r="C48" i="4"/>
  <c r="N47" i="4"/>
  <c r="N46" i="4"/>
  <c r="N45" i="4"/>
  <c r="N44" i="4"/>
  <c r="N43" i="4"/>
  <c r="N42" i="4"/>
  <c r="M39" i="4"/>
  <c r="L39" i="4"/>
  <c r="K39" i="4"/>
  <c r="J39" i="4"/>
  <c r="I39" i="4"/>
  <c r="H39" i="4"/>
  <c r="G39" i="4"/>
  <c r="F39" i="4"/>
  <c r="E39" i="4"/>
  <c r="E50" i="4" s="1"/>
  <c r="D39" i="4"/>
  <c r="C39" i="4"/>
  <c r="N38" i="4"/>
  <c r="N37" i="4"/>
  <c r="N36" i="4"/>
  <c r="N35" i="4"/>
  <c r="N34" i="4"/>
  <c r="N33" i="4"/>
  <c r="N32" i="4"/>
  <c r="N31" i="4"/>
  <c r="N30" i="4"/>
  <c r="N29" i="4"/>
  <c r="N27" i="4"/>
  <c r="N26" i="4"/>
  <c r="N22" i="4"/>
  <c r="M50" i="4"/>
  <c r="I50" i="4"/>
  <c r="N21" i="4"/>
  <c r="N20" i="4"/>
  <c r="N19" i="4"/>
  <c r="N18" i="4"/>
  <c r="N7" i="4"/>
  <c r="N8" i="4"/>
  <c r="B48" i="4"/>
  <c r="B39" i="4"/>
  <c r="B31" i="1"/>
  <c r="B41" i="1" s="1"/>
  <c r="B50" i="1"/>
  <c r="B47" i="1"/>
  <c r="B25" i="1"/>
  <c r="B13" i="1"/>
  <c r="N23" i="4" l="1"/>
  <c r="N11" i="4"/>
  <c r="B52" i="1"/>
  <c r="N39" i="4"/>
  <c r="C50" i="4"/>
  <c r="G50" i="4"/>
  <c r="K50" i="4"/>
  <c r="D50" i="4"/>
  <c r="H50" i="4"/>
  <c r="L50" i="4"/>
  <c r="F50" i="4"/>
  <c r="J50" i="4"/>
  <c r="N48" i="4"/>
  <c r="B50" i="4"/>
  <c r="N50" i="4" l="1"/>
</calcChain>
</file>

<file path=xl/sharedStrings.xml><?xml version="1.0" encoding="utf-8"?>
<sst xmlns="http://schemas.openxmlformats.org/spreadsheetml/2006/main" count="119" uniqueCount="77">
  <si>
    <t>Angel Heart Farm</t>
  </si>
  <si>
    <t>Statement of Financial Activities</t>
  </si>
  <si>
    <t>Horses</t>
  </si>
  <si>
    <t>Grants</t>
  </si>
  <si>
    <t>Donations</t>
  </si>
  <si>
    <t>Donation - Barn lease</t>
  </si>
  <si>
    <t>Total Revenue</t>
  </si>
  <si>
    <t>Expenditures</t>
  </si>
  <si>
    <t>Hay, Grain &amp; Supplements</t>
  </si>
  <si>
    <t>Bedding</t>
  </si>
  <si>
    <t>Veterinarians, Medicine</t>
  </si>
  <si>
    <t>Farrier</t>
  </si>
  <si>
    <t>Barn Supplies</t>
  </si>
  <si>
    <t>Operational Expenses</t>
  </si>
  <si>
    <t>Horse Expenditures</t>
  </si>
  <si>
    <t>Total Horse Expenditures</t>
  </si>
  <si>
    <t>Telephone</t>
  </si>
  <si>
    <t>Postage &amp; mailings</t>
  </si>
  <si>
    <t>Office Supplies</t>
  </si>
  <si>
    <t>Website Hosting &amp; Design</t>
  </si>
  <si>
    <t>Tractor Maintenance</t>
  </si>
  <si>
    <t>Horse Trailer Maintenance</t>
  </si>
  <si>
    <t>Truck Maintenance</t>
  </si>
  <si>
    <t>Travel</t>
  </si>
  <si>
    <t>Utlities</t>
  </si>
  <si>
    <t>Children's Expenses</t>
  </si>
  <si>
    <t>Horse Show Expenses</t>
  </si>
  <si>
    <t>Farm Maintenance</t>
  </si>
  <si>
    <t>Total Operation Expenses</t>
  </si>
  <si>
    <t>Misc Expenses</t>
  </si>
  <si>
    <t>Legal &amp; Accounting</t>
  </si>
  <si>
    <t>Bank Fees</t>
  </si>
  <si>
    <t>Insurance Farm</t>
  </si>
  <si>
    <t>Dues &amp; Subscriptions</t>
  </si>
  <si>
    <t>Meetings Meals</t>
  </si>
  <si>
    <t>Fundraising Expenses</t>
  </si>
  <si>
    <t>Total Misc Expenses</t>
  </si>
  <si>
    <t>Income (Deficit) of Revenue over Expenses</t>
  </si>
  <si>
    <t xml:space="preserve">Balance Sheet </t>
  </si>
  <si>
    <t>Cash</t>
  </si>
  <si>
    <t>Machinery &amp; Equipment</t>
  </si>
  <si>
    <t>Kubota Tractor</t>
  </si>
  <si>
    <t>Bush Hog</t>
  </si>
  <si>
    <t>Manure Spreader</t>
  </si>
  <si>
    <t>Two Horse Trailer</t>
  </si>
  <si>
    <t>Western Saddle</t>
  </si>
  <si>
    <t>English Saddle</t>
  </si>
  <si>
    <t>Misc. Tack</t>
  </si>
  <si>
    <t>Date Purch</t>
  </si>
  <si>
    <t>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</si>
  <si>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</si>
  <si>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</si>
  <si>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</si>
  <si>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</si>
  <si>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</si>
  <si>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</si>
  <si>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</si>
  <si>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</si>
  <si>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</si>
  <si>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</si>
  <si>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</si>
  <si>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</si>
  <si>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</si>
  <si>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Donations - Equipment, etc</t>
  </si>
  <si>
    <t>Calendar Year</t>
  </si>
  <si>
    <t>Merchandise Sales</t>
  </si>
  <si>
    <t>Donations - Cash</t>
  </si>
  <si>
    <t>Donations - Equipment, Services, Etc</t>
  </si>
  <si>
    <t>Fundraisers</t>
  </si>
  <si>
    <t>Barn Rent</t>
  </si>
  <si>
    <t>Computer Repair</t>
  </si>
  <si>
    <t>Donations - Veterinary</t>
  </si>
  <si>
    <t>Donations - Accounting</t>
  </si>
  <si>
    <t>Salaries/Wages</t>
  </si>
  <si>
    <t>Budget - Calendar Year 2020</t>
  </si>
  <si>
    <t>Barn Mortgage</t>
  </si>
  <si>
    <t>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</si>
</sst>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NumberFormat="1" applyFont="1"/>
    <xf numFmtId="0" fontId="0" fillId="0" borderId="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4" fontId="2" fillId="0" borderId="0" xfId="1" applyNumberFormat="1" applyFont="1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0" xfId="0" applyNumberFormat="1"/>
    <xf numFmtId="164" fontId="1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2" borderId="0" xfId="1" applyNumberFormat="1" applyFont="1" applyFill="1"/>
    <xf numFmtId="165" fontId="0" fillId="0" borderId="0" xfId="1" applyNumberFormat="1" applyFont="1" applyFill="1"/>
    <xf numFmtId="165" fontId="0" fillId="0" borderId="1" xfId="1" applyNumberFormat="1" applyFont="1" applyFill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workbookViewId="0">
      <selection activeCell="F24" sqref="F24"/>
    </sheetView>
  </sheetViews>
  <sheetFormatPr defaultRowHeight="15" x14ac:dyDescent="0.25"/>
  <cols>
    <col min="1" max="1" width="40" bestFit="1" customWidth="1"/>
    <col min="2" max="2" width="13.7109375" style="1" bestFit="1" customWidth="1"/>
    <col min="3" max="3" width="16.7109375" customWidth="1"/>
    <col min="4" max="4" width="12.7109375" customWidth="1"/>
  </cols>
  <sheetData>
    <row r="1" spans="1:4" x14ac:dyDescent="0.25">
      <c r="A1" s="15" t="s">
        <v>0</v>
      </c>
      <c r="B1" s="15"/>
      <c r="C1" s="15"/>
      <c r="D1" s="15"/>
    </row>
    <row r="2" spans="1:4" x14ac:dyDescent="0.25">
      <c r="A2" s="15" t="s">
        <v>1</v>
      </c>
      <c r="B2" s="15"/>
      <c r="C2" s="15"/>
      <c r="D2" s="15"/>
    </row>
    <row r="3" spans="1:4" x14ac:dyDescent="0.25">
      <c r="A3" s="4"/>
      <c r="B3" s="5"/>
    </row>
    <row r="4" spans="1:4" x14ac:dyDescent="0.25">
      <c r="A4" s="4" t="s">
        <v>64</v>
      </c>
      <c r="B4" s="5"/>
    </row>
    <row r="5" spans="1:4" ht="15.75" thickBot="1" x14ac:dyDescent="0.3"/>
    <row r="6" spans="1:4" ht="15.75" thickBot="1" x14ac:dyDescent="0.3">
      <c r="B6" s="2">
        <v>2016</v>
      </c>
      <c r="C6" s="11">
        <v>2017</v>
      </c>
      <c r="D6" s="11">
        <v>2018</v>
      </c>
    </row>
    <row r="7" spans="1:4" x14ac:dyDescent="0.25">
      <c r="A7" t="s">
        <v>3</v>
      </c>
      <c r="B7" s="6">
        <v>37000</v>
      </c>
      <c r="C7" s="6"/>
      <c r="D7" s="6">
        <v>18000</v>
      </c>
    </row>
    <row r="8" spans="1:4" x14ac:dyDescent="0.25">
      <c r="A8" t="s">
        <v>66</v>
      </c>
      <c r="B8" s="6">
        <v>6300</v>
      </c>
      <c r="C8" s="6">
        <f>56000+5000</f>
        <v>61000</v>
      </c>
      <c r="D8" s="6">
        <v>78925</v>
      </c>
    </row>
    <row r="9" spans="1:4" x14ac:dyDescent="0.25">
      <c r="A9" t="s">
        <v>5</v>
      </c>
      <c r="B9" s="6">
        <v>24000</v>
      </c>
      <c r="C9" s="6"/>
      <c r="D9" s="6"/>
    </row>
    <row r="10" spans="1:4" x14ac:dyDescent="0.25">
      <c r="A10" t="s">
        <v>68</v>
      </c>
      <c r="B10" s="6"/>
      <c r="C10" s="6">
        <f>12770+1790</f>
        <v>14560</v>
      </c>
      <c r="D10" s="6">
        <v>1980</v>
      </c>
    </row>
    <row r="11" spans="1:4" x14ac:dyDescent="0.25">
      <c r="A11" t="s">
        <v>65</v>
      </c>
      <c r="B11" s="6"/>
      <c r="C11" s="6">
        <v>750</v>
      </c>
      <c r="D11" s="6">
        <v>640</v>
      </c>
    </row>
    <row r="12" spans="1:4" x14ac:dyDescent="0.25">
      <c r="A12" t="s">
        <v>67</v>
      </c>
      <c r="B12" s="6">
        <v>3607</v>
      </c>
      <c r="C12" s="6">
        <v>18935</v>
      </c>
      <c r="D12" s="6">
        <f>955+430</f>
        <v>1385</v>
      </c>
    </row>
    <row r="13" spans="1:4" ht="15.75" thickBot="1" x14ac:dyDescent="0.3">
      <c r="A13" t="s">
        <v>6</v>
      </c>
      <c r="B13" s="7">
        <f>SUM(B7:B12)</f>
        <v>70907</v>
      </c>
      <c r="C13" s="7">
        <f>SUM(C7:C12)</f>
        <v>95245</v>
      </c>
      <c r="D13" s="7">
        <f>SUM(D7:D12)</f>
        <v>100930</v>
      </c>
    </row>
    <row r="14" spans="1:4" ht="15.75" thickTop="1" x14ac:dyDescent="0.25">
      <c r="B14" s="6"/>
      <c r="C14" s="6"/>
      <c r="D14" s="6"/>
    </row>
    <row r="15" spans="1:4" x14ac:dyDescent="0.25">
      <c r="B15" s="6"/>
      <c r="C15" s="6"/>
      <c r="D15" s="6"/>
    </row>
    <row r="16" spans="1:4" x14ac:dyDescent="0.25">
      <c r="A16" t="s">
        <v>7</v>
      </c>
      <c r="B16" s="6"/>
      <c r="C16" s="6"/>
      <c r="D16" s="6"/>
    </row>
    <row r="17" spans="1:4" x14ac:dyDescent="0.25">
      <c r="B17" s="6"/>
      <c r="C17" s="6"/>
      <c r="D17" s="6"/>
    </row>
    <row r="18" spans="1:4" x14ac:dyDescent="0.25">
      <c r="A18" t="s">
        <v>14</v>
      </c>
      <c r="B18" s="6"/>
      <c r="C18" s="6"/>
      <c r="D18" s="6"/>
    </row>
    <row r="19" spans="1:4" x14ac:dyDescent="0.25">
      <c r="A19" t="s">
        <v>69</v>
      </c>
      <c r="B19" s="6"/>
      <c r="C19" s="13">
        <v>29000</v>
      </c>
      <c r="D19" s="6">
        <v>84000</v>
      </c>
    </row>
    <row r="20" spans="1:4" x14ac:dyDescent="0.25">
      <c r="A20" t="s">
        <v>8</v>
      </c>
      <c r="B20" s="6">
        <v>11474</v>
      </c>
      <c r="C20" s="13">
        <v>10036</v>
      </c>
      <c r="D20" s="6">
        <f>9891+235</f>
        <v>10126</v>
      </c>
    </row>
    <row r="21" spans="1:4" x14ac:dyDescent="0.25">
      <c r="A21" t="s">
        <v>9</v>
      </c>
      <c r="B21" s="6">
        <v>3604</v>
      </c>
      <c r="C21" s="13">
        <v>2640</v>
      </c>
      <c r="D21" s="6"/>
    </row>
    <row r="22" spans="1:4" x14ac:dyDescent="0.25">
      <c r="A22" t="s">
        <v>10</v>
      </c>
      <c r="B22" s="6">
        <v>6632</v>
      </c>
      <c r="C22" s="13">
        <v>5489</v>
      </c>
      <c r="D22" s="6">
        <f>4863+1100</f>
        <v>5963</v>
      </c>
    </row>
    <row r="23" spans="1:4" x14ac:dyDescent="0.25">
      <c r="A23" t="s">
        <v>11</v>
      </c>
      <c r="B23" s="6">
        <v>4100</v>
      </c>
      <c r="C23" s="13">
        <v>2800</v>
      </c>
      <c r="D23" s="6">
        <v>1200</v>
      </c>
    </row>
    <row r="24" spans="1:4" x14ac:dyDescent="0.25">
      <c r="A24" t="s">
        <v>12</v>
      </c>
      <c r="B24" s="6">
        <v>3546</v>
      </c>
      <c r="C24" s="13">
        <v>2633</v>
      </c>
      <c r="D24" s="6">
        <f>1702+165</f>
        <v>1867</v>
      </c>
    </row>
    <row r="25" spans="1:4" ht="15.75" thickBot="1" x14ac:dyDescent="0.3">
      <c r="A25" t="s">
        <v>15</v>
      </c>
      <c r="B25" s="7">
        <f>SUM(B20:B24)</f>
        <v>29356</v>
      </c>
      <c r="C25" s="14">
        <f>SUM(C19:C24)</f>
        <v>52598</v>
      </c>
      <c r="D25" s="7">
        <f>SUM(D19:D24)</f>
        <v>103156</v>
      </c>
    </row>
    <row r="26" spans="1:4" ht="15.75" thickTop="1" x14ac:dyDescent="0.25">
      <c r="B26" s="6"/>
      <c r="C26" s="13"/>
      <c r="D26" s="6"/>
    </row>
    <row r="27" spans="1:4" x14ac:dyDescent="0.25">
      <c r="A27" t="s">
        <v>13</v>
      </c>
      <c r="B27" s="6"/>
      <c r="C27" s="13"/>
      <c r="D27" s="6"/>
    </row>
    <row r="28" spans="1:4" x14ac:dyDescent="0.25">
      <c r="A28" t="s">
        <v>16</v>
      </c>
      <c r="B28" s="6">
        <v>1442</v>
      </c>
      <c r="C28" s="13">
        <v>2020</v>
      </c>
      <c r="D28" s="6">
        <v>1743</v>
      </c>
    </row>
    <row r="29" spans="1:4" x14ac:dyDescent="0.25">
      <c r="A29" t="s">
        <v>70</v>
      </c>
      <c r="B29" s="6"/>
      <c r="C29" s="13">
        <v>422</v>
      </c>
      <c r="D29" s="6"/>
    </row>
    <row r="30" spans="1:4" x14ac:dyDescent="0.25">
      <c r="A30" t="s">
        <v>17</v>
      </c>
      <c r="B30" s="6">
        <v>424</v>
      </c>
      <c r="C30" s="13">
        <v>348</v>
      </c>
      <c r="D30" s="6">
        <v>321</v>
      </c>
    </row>
    <row r="31" spans="1:4" x14ac:dyDescent="0.25">
      <c r="A31" t="s">
        <v>18</v>
      </c>
      <c r="B31" s="6">
        <f>1046+30+170</f>
        <v>1246</v>
      </c>
      <c r="C31" s="13">
        <v>934</v>
      </c>
      <c r="D31" s="6">
        <v>278</v>
      </c>
    </row>
    <row r="32" spans="1:4" x14ac:dyDescent="0.25">
      <c r="A32" t="s">
        <v>19</v>
      </c>
      <c r="B32" s="6">
        <v>1500</v>
      </c>
      <c r="C32" s="13">
        <v>640</v>
      </c>
      <c r="D32" s="6">
        <v>118</v>
      </c>
    </row>
    <row r="33" spans="1:4" x14ac:dyDescent="0.25">
      <c r="A33" t="s">
        <v>20</v>
      </c>
      <c r="B33" s="6">
        <v>787</v>
      </c>
      <c r="C33" s="13">
        <v>475</v>
      </c>
      <c r="D33" s="6">
        <v>219</v>
      </c>
    </row>
    <row r="34" spans="1:4" x14ac:dyDescent="0.25">
      <c r="A34" t="s">
        <v>21</v>
      </c>
      <c r="B34" s="6">
        <v>678</v>
      </c>
      <c r="C34" s="13">
        <v>125</v>
      </c>
      <c r="D34" s="6">
        <v>68</v>
      </c>
    </row>
    <row r="35" spans="1:4" x14ac:dyDescent="0.25">
      <c r="A35" t="s">
        <v>22</v>
      </c>
      <c r="B35" s="6">
        <v>6298</v>
      </c>
      <c r="C35" s="13">
        <v>7931.54</v>
      </c>
      <c r="D35" s="6">
        <v>973</v>
      </c>
    </row>
    <row r="36" spans="1:4" x14ac:dyDescent="0.25">
      <c r="A36" t="s">
        <v>27</v>
      </c>
      <c r="B36" s="6">
        <v>1528</v>
      </c>
      <c r="C36" s="13">
        <v>810.9</v>
      </c>
      <c r="D36" s="6">
        <v>220</v>
      </c>
    </row>
    <row r="37" spans="1:4" x14ac:dyDescent="0.25">
      <c r="A37" t="s">
        <v>23</v>
      </c>
      <c r="B37" s="6">
        <v>1067</v>
      </c>
      <c r="C37" s="13"/>
      <c r="D37" s="6"/>
    </row>
    <row r="38" spans="1:4" x14ac:dyDescent="0.25">
      <c r="A38" t="s">
        <v>24</v>
      </c>
      <c r="B38" s="6">
        <v>4407</v>
      </c>
      <c r="C38" s="13">
        <f>2064+2019.32</f>
        <v>4083.3199999999997</v>
      </c>
      <c r="D38" s="6"/>
    </row>
    <row r="39" spans="1:4" x14ac:dyDescent="0.25">
      <c r="A39" t="s">
        <v>25</v>
      </c>
      <c r="B39" s="6">
        <v>3186</v>
      </c>
      <c r="C39" s="13">
        <v>2805.72</v>
      </c>
      <c r="D39" s="6">
        <v>2979</v>
      </c>
    </row>
    <row r="40" spans="1:4" x14ac:dyDescent="0.25">
      <c r="A40" t="s">
        <v>26</v>
      </c>
      <c r="B40" s="6">
        <v>2566</v>
      </c>
      <c r="C40" s="13">
        <v>355</v>
      </c>
      <c r="D40" s="6">
        <v>1345</v>
      </c>
    </row>
    <row r="41" spans="1:4" ht="15.75" thickBot="1" x14ac:dyDescent="0.3">
      <c r="A41" t="s">
        <v>28</v>
      </c>
      <c r="B41" s="7">
        <f>SUM(B28:B40)</f>
        <v>25129</v>
      </c>
      <c r="C41" s="7">
        <f>SUM(C28:C40)</f>
        <v>20950.480000000003</v>
      </c>
      <c r="D41" s="7">
        <f>SUM(D28:D40)</f>
        <v>8264</v>
      </c>
    </row>
    <row r="42" spans="1:4" ht="15.75" thickTop="1" x14ac:dyDescent="0.25">
      <c r="B42" s="6"/>
      <c r="C42" s="6"/>
    </row>
    <row r="43" spans="1:4" x14ac:dyDescent="0.25">
      <c r="A43" t="s">
        <v>29</v>
      </c>
      <c r="B43" s="6"/>
      <c r="C43" s="6"/>
    </row>
    <row r="44" spans="1:4" x14ac:dyDescent="0.25">
      <c r="A44" t="s">
        <v>30</v>
      </c>
      <c r="B44" s="6">
        <v>560</v>
      </c>
      <c r="C44" s="6"/>
      <c r="D44">
        <v>235</v>
      </c>
    </row>
    <row r="45" spans="1:4" x14ac:dyDescent="0.25">
      <c r="A45" t="s">
        <v>31</v>
      </c>
      <c r="B45" s="6">
        <v>780</v>
      </c>
      <c r="C45" s="6"/>
      <c r="D45">
        <v>144</v>
      </c>
    </row>
    <row r="46" spans="1:4" x14ac:dyDescent="0.25">
      <c r="A46" t="s">
        <v>32</v>
      </c>
      <c r="B46" s="6">
        <v>1890</v>
      </c>
      <c r="C46" s="12">
        <v>1989</v>
      </c>
      <c r="D46">
        <v>1835</v>
      </c>
    </row>
    <row r="47" spans="1:4" x14ac:dyDescent="0.25">
      <c r="A47" t="s">
        <v>33</v>
      </c>
      <c r="B47" s="6">
        <f>340+360</f>
        <v>700</v>
      </c>
      <c r="C47" s="12">
        <v>800</v>
      </c>
      <c r="D47">
        <v>300</v>
      </c>
    </row>
    <row r="48" spans="1:4" x14ac:dyDescent="0.25">
      <c r="A48" t="s">
        <v>34</v>
      </c>
      <c r="B48" s="6">
        <v>398</v>
      </c>
      <c r="C48" s="6"/>
    </row>
    <row r="49" spans="1:4" x14ac:dyDescent="0.25">
      <c r="A49" t="s">
        <v>35</v>
      </c>
      <c r="B49" s="6">
        <v>4558</v>
      </c>
      <c r="C49" s="6">
        <v>3601.77</v>
      </c>
    </row>
    <row r="50" spans="1:4" ht="15.75" thickBot="1" x14ac:dyDescent="0.3">
      <c r="A50" t="s">
        <v>36</v>
      </c>
      <c r="B50" s="7">
        <f>SUM(B44:B49)</f>
        <v>8886</v>
      </c>
      <c r="C50" s="7">
        <f>SUM(C44:C49)</f>
        <v>6390.77</v>
      </c>
      <c r="D50" s="7">
        <f>SUM(D44:D49)</f>
        <v>2514</v>
      </c>
    </row>
    <row r="51" spans="1:4" ht="15.75" thickTop="1" x14ac:dyDescent="0.25">
      <c r="B51" s="6"/>
      <c r="C51" s="6"/>
    </row>
    <row r="52" spans="1:4" ht="15.75" thickBot="1" x14ac:dyDescent="0.3">
      <c r="A52" t="s">
        <v>37</v>
      </c>
      <c r="B52" s="7">
        <f>+B13-B25-B41-B50</f>
        <v>7536</v>
      </c>
      <c r="C52" s="7">
        <f>+C13-C25-C41-C50</f>
        <v>15305.749999999996</v>
      </c>
      <c r="D52" s="7">
        <f>+D13-D25-D41-D50</f>
        <v>-13004</v>
      </c>
    </row>
    <row r="53" spans="1:4" ht="15.75" thickTop="1" x14ac:dyDescent="0.25">
      <c r="B53" s="6"/>
      <c r="C53" s="6"/>
    </row>
    <row r="54" spans="1:4" x14ac:dyDescent="0.25">
      <c r="B54" s="6"/>
    </row>
  </sheetData>
  <mergeCells count="2">
    <mergeCell ref="A1:D1"/>
    <mergeCell ref="A2:D2"/>
  </mergeCells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9" sqref="B9"/>
    </sheetView>
  </sheetViews>
  <sheetFormatPr defaultRowHeight="15" x14ac:dyDescent="0.25"/>
  <cols>
    <col min="1" max="1" width="22.7109375" bestFit="1" customWidth="1"/>
  </cols>
  <sheetData>
    <row r="1" spans="1:3" x14ac:dyDescent="0.25">
      <c r="A1" s="15" t="s">
        <v>0</v>
      </c>
      <c r="B1" s="15"/>
    </row>
    <row r="2" spans="1:3" x14ac:dyDescent="0.25">
      <c r="A2" t="s">
        <v>38</v>
      </c>
    </row>
    <row r="6" spans="1:3" x14ac:dyDescent="0.25">
      <c r="B6">
        <v>2015</v>
      </c>
      <c r="C6">
        <v>2016</v>
      </c>
    </row>
    <row r="7" spans="1:3" x14ac:dyDescent="0.25">
      <c r="A7" t="s">
        <v>39</v>
      </c>
    </row>
    <row r="8" spans="1:3" x14ac:dyDescent="0.25">
      <c r="A8" t="s">
        <v>2</v>
      </c>
    </row>
    <row r="9" spans="1:3" x14ac:dyDescent="0.25">
      <c r="A9" t="s">
        <v>40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1"/>
  <sheetViews>
    <sheetView workbookViewId="0">
      <selection activeCell="C13" sqref="C13"/>
    </sheetView>
  </sheetViews>
  <sheetFormatPr defaultRowHeight="15" x14ac:dyDescent="0.25"/>
  <cols>
    <col min="1" max="1" width="16.5703125" bestFit="1" customWidth="1"/>
    <col min="2" max="2" width="10.5703125" bestFit="1" customWidth="1"/>
  </cols>
  <sheetData>
    <row r="6" spans="1:3" x14ac:dyDescent="0.25">
      <c r="B6" s="3" t="s">
        <v>48</v>
      </c>
      <c r="C6" s="3" t="s">
        <v>49</v>
      </c>
    </row>
    <row r="7" spans="1:3" x14ac:dyDescent="0.25">
      <c r="A7" t="s">
        <v>41</v>
      </c>
      <c r="C7">
        <v>13400</v>
      </c>
    </row>
    <row r="8" spans="1:3" x14ac:dyDescent="0.25">
      <c r="A8" t="s">
        <v>42</v>
      </c>
    </row>
    <row r="9" spans="1:3" x14ac:dyDescent="0.25">
      <c r="A9" t="s">
        <v>43</v>
      </c>
    </row>
    <row r="10" spans="1:3" x14ac:dyDescent="0.25">
      <c r="A10" t="s">
        <v>44</v>
      </c>
      <c r="C10">
        <v>6100</v>
      </c>
    </row>
    <row r="11" spans="1:3" x14ac:dyDescent="0.25">
      <c r="A11" t="s">
        <v>45</v>
      </c>
    </row>
    <row r="12" spans="1:3" x14ac:dyDescent="0.25">
      <c r="A12" t="s">
        <v>45</v>
      </c>
    </row>
    <row r="13" spans="1:3" x14ac:dyDescent="0.25">
      <c r="A13" t="s">
        <v>45</v>
      </c>
    </row>
    <row r="14" spans="1:3" x14ac:dyDescent="0.25">
      <c r="A14" t="s">
        <v>46</v>
      </c>
    </row>
    <row r="15" spans="1:3" x14ac:dyDescent="0.25">
      <c r="A15" t="s">
        <v>46</v>
      </c>
    </row>
    <row r="16" spans="1:3" x14ac:dyDescent="0.25">
      <c r="A16" t="s">
        <v>46</v>
      </c>
    </row>
    <row r="17" spans="1:1" x14ac:dyDescent="0.25">
      <c r="A17" t="s">
        <v>46</v>
      </c>
    </row>
    <row r="18" spans="1:1" x14ac:dyDescent="0.25">
      <c r="A18" t="s">
        <v>46</v>
      </c>
    </row>
    <row r="19" spans="1:1" x14ac:dyDescent="0.25">
      <c r="A19" t="s">
        <v>46</v>
      </c>
    </row>
    <row r="20" spans="1:1" x14ac:dyDescent="0.25">
      <c r="A20" t="s">
        <v>46</v>
      </c>
    </row>
    <row r="21" spans="1:1" x14ac:dyDescent="0.25">
      <c r="A21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workbookViewId="0">
      <selection activeCell="C24" sqref="C24"/>
    </sheetView>
  </sheetViews>
  <sheetFormatPr defaultRowHeight="15" x14ac:dyDescent="0.25"/>
  <cols>
    <col min="1" max="1" width="40" bestFit="1" customWidth="1"/>
    <col min="2" max="9" width="9.5703125" bestFit="1" customWidth="1"/>
    <col min="10" max="10" width="11" bestFit="1" customWidth="1"/>
    <col min="11" max="11" width="9.5703125" bestFit="1" customWidth="1"/>
    <col min="12" max="12" width="10.5703125" bestFit="1" customWidth="1"/>
    <col min="13" max="13" width="10.28515625" bestFit="1" customWidth="1"/>
  </cols>
  <sheetData>
    <row r="1" spans="1:14" x14ac:dyDescent="0.25">
      <c r="A1" s="15" t="s">
        <v>0</v>
      </c>
      <c r="B1" s="15"/>
    </row>
    <row r="2" spans="1:14" x14ac:dyDescent="0.25">
      <c r="A2" s="15" t="s">
        <v>74</v>
      </c>
      <c r="B2" s="15"/>
    </row>
    <row r="3" spans="1:14" ht="15.75" thickBot="1" x14ac:dyDescent="0.3">
      <c r="A3" s="4"/>
      <c r="B3" s="5"/>
    </row>
    <row r="4" spans="1:14" ht="15.75" thickBot="1" x14ac:dyDescent="0.3">
      <c r="A4" s="4"/>
      <c r="B4" s="9" t="s">
        <v>50</v>
      </c>
      <c r="C4" s="9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  <c r="J4" s="10" t="s">
        <v>58</v>
      </c>
      <c r="K4" s="10" t="s">
        <v>59</v>
      </c>
      <c r="L4" s="10" t="s">
        <v>60</v>
      </c>
      <c r="M4" s="10" t="s">
        <v>61</v>
      </c>
      <c r="N4" s="10" t="s">
        <v>62</v>
      </c>
    </row>
    <row r="6" spans="1:14" x14ac:dyDescent="0.25">
      <c r="A6" t="s">
        <v>3</v>
      </c>
      <c r="B6" s="6">
        <v>7000</v>
      </c>
      <c r="C6" s="6">
        <v>7000</v>
      </c>
      <c r="D6" s="6">
        <v>7000</v>
      </c>
      <c r="E6" s="6">
        <v>7000</v>
      </c>
      <c r="F6" s="6">
        <v>7000</v>
      </c>
      <c r="G6" s="6">
        <v>7000</v>
      </c>
      <c r="H6" s="6">
        <v>7000</v>
      </c>
      <c r="I6" s="6">
        <v>7000</v>
      </c>
      <c r="J6" s="6">
        <v>7000</v>
      </c>
      <c r="K6" s="6">
        <v>7000</v>
      </c>
      <c r="L6" s="6">
        <v>7000</v>
      </c>
      <c r="M6" s="6">
        <v>7000</v>
      </c>
      <c r="N6" s="8">
        <f t="shared" ref="N6:N10" si="0">SUM(B6:M6)</f>
        <v>84000</v>
      </c>
    </row>
    <row r="7" spans="1:14" x14ac:dyDescent="0.25">
      <c r="A7" t="s">
        <v>4</v>
      </c>
      <c r="B7" s="6">
        <v>3500</v>
      </c>
      <c r="C7" s="6">
        <v>3500</v>
      </c>
      <c r="D7" s="6">
        <v>3500</v>
      </c>
      <c r="E7" s="6">
        <v>3500</v>
      </c>
      <c r="F7" s="6">
        <v>3500</v>
      </c>
      <c r="G7" s="6">
        <v>3500</v>
      </c>
      <c r="H7" s="6">
        <v>3500</v>
      </c>
      <c r="I7" s="6">
        <v>3500</v>
      </c>
      <c r="J7" s="6">
        <v>3500</v>
      </c>
      <c r="K7" s="6">
        <v>3500</v>
      </c>
      <c r="L7" s="6">
        <v>3500</v>
      </c>
      <c r="M7" s="6">
        <v>3500</v>
      </c>
      <c r="N7" s="8">
        <f t="shared" si="0"/>
        <v>42000</v>
      </c>
    </row>
    <row r="8" spans="1:14" x14ac:dyDescent="0.25">
      <c r="A8" t="s">
        <v>63</v>
      </c>
      <c r="B8" s="6">
        <v>200</v>
      </c>
      <c r="C8" s="6">
        <v>200</v>
      </c>
      <c r="D8" s="6">
        <v>200</v>
      </c>
      <c r="E8" s="6">
        <v>200</v>
      </c>
      <c r="F8" s="6">
        <v>200</v>
      </c>
      <c r="G8" s="6">
        <v>200</v>
      </c>
      <c r="H8" s="6">
        <v>200</v>
      </c>
      <c r="I8" s="6">
        <v>200</v>
      </c>
      <c r="J8" s="6">
        <v>200</v>
      </c>
      <c r="K8" s="6">
        <v>200</v>
      </c>
      <c r="L8" s="6">
        <v>200</v>
      </c>
      <c r="M8" s="6">
        <v>200</v>
      </c>
      <c r="N8" s="8">
        <f t="shared" si="0"/>
        <v>2400</v>
      </c>
    </row>
    <row r="9" spans="1:14" x14ac:dyDescent="0.25">
      <c r="A9" t="s">
        <v>71</v>
      </c>
      <c r="B9" s="6">
        <v>200</v>
      </c>
      <c r="C9" s="6">
        <v>200</v>
      </c>
      <c r="D9" s="6">
        <v>200</v>
      </c>
      <c r="E9" s="6">
        <v>200</v>
      </c>
      <c r="F9" s="6">
        <v>200</v>
      </c>
      <c r="G9" s="6">
        <v>200</v>
      </c>
      <c r="H9" s="6">
        <v>200</v>
      </c>
      <c r="I9" s="6">
        <v>200</v>
      </c>
      <c r="J9" s="6">
        <v>200</v>
      </c>
      <c r="K9" s="6">
        <v>200</v>
      </c>
      <c r="L9" s="6">
        <v>200</v>
      </c>
      <c r="M9" s="6">
        <v>200</v>
      </c>
      <c r="N9" s="8">
        <f t="shared" si="0"/>
        <v>2400</v>
      </c>
    </row>
    <row r="10" spans="1:14" x14ac:dyDescent="0.25">
      <c r="A10" t="s">
        <v>72</v>
      </c>
      <c r="B10" s="6">
        <v>100</v>
      </c>
      <c r="C10" s="6">
        <v>100</v>
      </c>
      <c r="D10" s="6">
        <v>100</v>
      </c>
      <c r="E10" s="6">
        <v>100</v>
      </c>
      <c r="F10" s="6">
        <v>100</v>
      </c>
      <c r="G10" s="6">
        <v>100</v>
      </c>
      <c r="H10" s="6">
        <v>100</v>
      </c>
      <c r="I10" s="6">
        <v>100</v>
      </c>
      <c r="J10" s="6">
        <v>100</v>
      </c>
      <c r="K10" s="6">
        <v>100</v>
      </c>
      <c r="L10" s="6">
        <v>100</v>
      </c>
      <c r="M10" s="6">
        <v>100</v>
      </c>
      <c r="N10" s="8">
        <f t="shared" si="0"/>
        <v>1200</v>
      </c>
    </row>
    <row r="11" spans="1:14" ht="15.75" thickBot="1" x14ac:dyDescent="0.3">
      <c r="A11" t="s">
        <v>6</v>
      </c>
      <c r="B11" s="7">
        <f t="shared" ref="B11:N11" si="1">SUM(B6:B10)</f>
        <v>11000</v>
      </c>
      <c r="C11" s="7">
        <f t="shared" si="1"/>
        <v>11000</v>
      </c>
      <c r="D11" s="7">
        <f t="shared" si="1"/>
        <v>11000</v>
      </c>
      <c r="E11" s="7">
        <f t="shared" si="1"/>
        <v>11000</v>
      </c>
      <c r="F11" s="7">
        <f t="shared" si="1"/>
        <v>11000</v>
      </c>
      <c r="G11" s="7">
        <f t="shared" si="1"/>
        <v>11000</v>
      </c>
      <c r="H11" s="7">
        <f t="shared" si="1"/>
        <v>11000</v>
      </c>
      <c r="I11" s="7">
        <f t="shared" si="1"/>
        <v>11000</v>
      </c>
      <c r="J11" s="7">
        <f t="shared" si="1"/>
        <v>11000</v>
      </c>
      <c r="K11" s="7">
        <f t="shared" si="1"/>
        <v>11000</v>
      </c>
      <c r="L11" s="7">
        <f t="shared" si="1"/>
        <v>11000</v>
      </c>
      <c r="M11" s="7">
        <f t="shared" si="1"/>
        <v>11000</v>
      </c>
      <c r="N11" s="7">
        <f t="shared" si="1"/>
        <v>132000</v>
      </c>
    </row>
    <row r="12" spans="1:14" ht="15.75" thickTop="1" x14ac:dyDescent="0.25">
      <c r="B12" s="6"/>
    </row>
    <row r="13" spans="1:14" x14ac:dyDescent="0.25">
      <c r="B13" s="6"/>
    </row>
    <row r="14" spans="1:14" x14ac:dyDescent="0.25">
      <c r="A14" t="s">
        <v>7</v>
      </c>
      <c r="B14" s="6"/>
    </row>
    <row r="15" spans="1:14" x14ac:dyDescent="0.25">
      <c r="B15" s="6"/>
    </row>
    <row r="16" spans="1:14" x14ac:dyDescent="0.25">
      <c r="A16" t="s">
        <v>14</v>
      </c>
      <c r="B16" s="6"/>
    </row>
    <row r="17" spans="1:14" x14ac:dyDescent="0.25">
      <c r="A17" t="s">
        <v>75</v>
      </c>
      <c r="B17" s="6">
        <v>2500</v>
      </c>
      <c r="C17" s="6">
        <v>2500</v>
      </c>
      <c r="D17" s="6">
        <v>2500</v>
      </c>
      <c r="E17" s="6">
        <v>2500</v>
      </c>
      <c r="F17" s="6">
        <v>2500</v>
      </c>
      <c r="G17" s="6">
        <v>2500</v>
      </c>
      <c r="H17" s="6">
        <v>2500</v>
      </c>
      <c r="I17" s="6">
        <v>2500</v>
      </c>
      <c r="J17" s="6">
        <v>2500</v>
      </c>
      <c r="K17" s="6">
        <v>2500</v>
      </c>
      <c r="L17" s="6">
        <v>2500</v>
      </c>
      <c r="M17" s="6">
        <v>2500</v>
      </c>
      <c r="N17" s="8">
        <f t="shared" ref="N17:N22" si="2">SUM(B17:M17)</f>
        <v>30000</v>
      </c>
    </row>
    <row r="18" spans="1:14" x14ac:dyDescent="0.25">
      <c r="A18" t="s">
        <v>8</v>
      </c>
      <c r="B18" s="6">
        <v>1200</v>
      </c>
      <c r="C18" s="6">
        <v>1200</v>
      </c>
      <c r="D18" s="6">
        <v>1200</v>
      </c>
      <c r="E18" s="6">
        <v>1200</v>
      </c>
      <c r="F18" s="6">
        <v>1200</v>
      </c>
      <c r="G18" s="6">
        <v>1200</v>
      </c>
      <c r="H18" s="6">
        <v>1200</v>
      </c>
      <c r="I18" s="6">
        <v>1200</v>
      </c>
      <c r="J18" s="6">
        <v>1200</v>
      </c>
      <c r="K18" s="6">
        <v>1200</v>
      </c>
      <c r="L18" s="6">
        <v>1200</v>
      </c>
      <c r="M18" s="6">
        <v>1200</v>
      </c>
      <c r="N18" s="8">
        <f t="shared" si="2"/>
        <v>14400</v>
      </c>
    </row>
    <row r="19" spans="1:14" x14ac:dyDescent="0.25">
      <c r="A19" t="s">
        <v>9</v>
      </c>
      <c r="B19" s="6">
        <v>360</v>
      </c>
      <c r="C19" s="6">
        <v>360</v>
      </c>
      <c r="D19" s="6">
        <v>360</v>
      </c>
      <c r="E19" s="6">
        <v>360</v>
      </c>
      <c r="F19" s="6">
        <v>360</v>
      </c>
      <c r="G19" s="6">
        <v>360</v>
      </c>
      <c r="H19" s="6">
        <v>360</v>
      </c>
      <c r="I19" s="6">
        <v>360</v>
      </c>
      <c r="J19" s="6">
        <v>360</v>
      </c>
      <c r="K19" s="6">
        <v>360</v>
      </c>
      <c r="L19" s="6">
        <v>360</v>
      </c>
      <c r="M19" s="6">
        <v>360</v>
      </c>
      <c r="N19" s="8">
        <f t="shared" si="2"/>
        <v>4320</v>
      </c>
    </row>
    <row r="20" spans="1:14" x14ac:dyDescent="0.25">
      <c r="A20" t="s">
        <v>10</v>
      </c>
      <c r="B20" s="6">
        <v>400</v>
      </c>
      <c r="C20" s="6">
        <v>400</v>
      </c>
      <c r="D20" s="6">
        <v>400</v>
      </c>
      <c r="E20" s="6">
        <v>400</v>
      </c>
      <c r="F20" s="6">
        <v>400</v>
      </c>
      <c r="G20" s="6">
        <v>400</v>
      </c>
      <c r="H20" s="6">
        <v>400</v>
      </c>
      <c r="I20" s="6">
        <v>400</v>
      </c>
      <c r="J20" s="6">
        <v>400</v>
      </c>
      <c r="K20" s="6">
        <v>400</v>
      </c>
      <c r="L20" s="6">
        <v>400</v>
      </c>
      <c r="M20" s="6">
        <v>400</v>
      </c>
      <c r="N20" s="8">
        <f t="shared" si="2"/>
        <v>4800</v>
      </c>
    </row>
    <row r="21" spans="1:14" x14ac:dyDescent="0.25">
      <c r="A21" t="s">
        <v>11</v>
      </c>
      <c r="B21" s="6">
        <v>120</v>
      </c>
      <c r="C21" s="6">
        <v>120</v>
      </c>
      <c r="D21" s="6">
        <v>120</v>
      </c>
      <c r="E21" s="6">
        <v>120</v>
      </c>
      <c r="F21" s="6">
        <v>120</v>
      </c>
      <c r="G21" s="6">
        <v>120</v>
      </c>
      <c r="H21" s="6">
        <v>120</v>
      </c>
      <c r="I21" s="6">
        <v>120</v>
      </c>
      <c r="J21" s="6">
        <v>120</v>
      </c>
      <c r="K21" s="6">
        <v>120</v>
      </c>
      <c r="L21" s="6">
        <v>120</v>
      </c>
      <c r="M21" s="6">
        <v>120</v>
      </c>
      <c r="N21" s="8">
        <f t="shared" si="2"/>
        <v>1440</v>
      </c>
    </row>
    <row r="22" spans="1:14" x14ac:dyDescent="0.25">
      <c r="A22" t="s">
        <v>12</v>
      </c>
      <c r="B22" s="6">
        <v>200</v>
      </c>
      <c r="C22" s="6">
        <v>200</v>
      </c>
      <c r="D22" s="6">
        <v>200</v>
      </c>
      <c r="E22" s="6">
        <v>200</v>
      </c>
      <c r="F22" s="6">
        <v>200</v>
      </c>
      <c r="G22" s="6">
        <v>200</v>
      </c>
      <c r="H22" s="6">
        <v>200</v>
      </c>
      <c r="I22" s="6">
        <v>200</v>
      </c>
      <c r="J22" s="6">
        <v>200</v>
      </c>
      <c r="K22" s="6">
        <v>200</v>
      </c>
      <c r="L22" s="6">
        <v>200</v>
      </c>
      <c r="M22" s="6">
        <v>200</v>
      </c>
      <c r="N22" s="8">
        <f t="shared" si="2"/>
        <v>2400</v>
      </c>
    </row>
    <row r="23" spans="1:14" ht="15.75" thickBot="1" x14ac:dyDescent="0.3">
      <c r="A23" t="s">
        <v>15</v>
      </c>
      <c r="B23" s="7">
        <f>SUM(B17:B22)</f>
        <v>4780</v>
      </c>
      <c r="C23" s="7">
        <f t="shared" ref="C23:N23" si="3">SUM(C17:C22)</f>
        <v>4780</v>
      </c>
      <c r="D23" s="7">
        <f t="shared" si="3"/>
        <v>4780</v>
      </c>
      <c r="E23" s="7">
        <f t="shared" si="3"/>
        <v>4780</v>
      </c>
      <c r="F23" s="7">
        <f t="shared" si="3"/>
        <v>4780</v>
      </c>
      <c r="G23" s="7">
        <f t="shared" si="3"/>
        <v>4780</v>
      </c>
      <c r="H23" s="7">
        <f t="shared" si="3"/>
        <v>4780</v>
      </c>
      <c r="I23" s="7">
        <f t="shared" si="3"/>
        <v>4780</v>
      </c>
      <c r="J23" s="7">
        <f t="shared" si="3"/>
        <v>4780</v>
      </c>
      <c r="K23" s="7">
        <f t="shared" si="3"/>
        <v>4780</v>
      </c>
      <c r="L23" s="7">
        <f t="shared" si="3"/>
        <v>4780</v>
      </c>
      <c r="M23" s="7">
        <f t="shared" si="3"/>
        <v>4780</v>
      </c>
      <c r="N23" s="7">
        <f t="shared" si="3"/>
        <v>57360</v>
      </c>
    </row>
    <row r="24" spans="1:14" ht="15.75" thickTop="1" x14ac:dyDescent="0.25">
      <c r="B24" s="6"/>
    </row>
    <row r="25" spans="1:14" x14ac:dyDescent="0.25">
      <c r="A25" t="s">
        <v>13</v>
      </c>
      <c r="B25" s="6"/>
    </row>
    <row r="26" spans="1:14" x14ac:dyDescent="0.25">
      <c r="A26" t="s">
        <v>16</v>
      </c>
      <c r="B26" s="6">
        <v>145</v>
      </c>
      <c r="C26" s="6">
        <v>145</v>
      </c>
      <c r="D26" s="6">
        <v>145</v>
      </c>
      <c r="E26" s="6">
        <v>145</v>
      </c>
      <c r="F26" s="6">
        <v>145</v>
      </c>
      <c r="G26" s="6">
        <v>145</v>
      </c>
      <c r="H26" s="6">
        <v>145</v>
      </c>
      <c r="I26" s="6">
        <v>145</v>
      </c>
      <c r="J26" s="6">
        <v>145</v>
      </c>
      <c r="K26" s="6">
        <v>145</v>
      </c>
      <c r="L26" s="6">
        <v>145</v>
      </c>
      <c r="M26" s="6">
        <v>145</v>
      </c>
      <c r="N26" s="8">
        <f t="shared" ref="N26:N38" si="4">SUM(B26:M26)</f>
        <v>1740</v>
      </c>
    </row>
    <row r="27" spans="1:14" x14ac:dyDescent="0.25">
      <c r="A27" t="s">
        <v>17</v>
      </c>
      <c r="B27" s="6">
        <v>75</v>
      </c>
      <c r="C27" s="6">
        <v>75</v>
      </c>
      <c r="D27" s="6">
        <v>75</v>
      </c>
      <c r="E27" s="6">
        <v>75</v>
      </c>
      <c r="F27" s="6">
        <v>75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75</v>
      </c>
      <c r="M27" s="6">
        <v>75</v>
      </c>
      <c r="N27" s="8">
        <f t="shared" si="4"/>
        <v>900</v>
      </c>
    </row>
    <row r="28" spans="1:14" x14ac:dyDescent="0.25">
      <c r="A28" t="s">
        <v>73</v>
      </c>
      <c r="B28" s="6">
        <v>2500</v>
      </c>
      <c r="C28" s="6">
        <v>2500</v>
      </c>
      <c r="D28" s="6">
        <v>2500</v>
      </c>
      <c r="E28" s="6">
        <v>2500</v>
      </c>
      <c r="F28" s="6">
        <v>2500</v>
      </c>
      <c r="G28" s="6">
        <v>2500</v>
      </c>
      <c r="H28" s="6">
        <v>2500</v>
      </c>
      <c r="I28" s="6">
        <v>2500</v>
      </c>
      <c r="J28" s="6">
        <v>2500</v>
      </c>
      <c r="K28" s="6">
        <v>2500</v>
      </c>
      <c r="L28" s="6">
        <v>2500</v>
      </c>
      <c r="M28" s="6">
        <v>2500</v>
      </c>
      <c r="N28" s="8">
        <f t="shared" ref="N28" si="5">SUM(B28:M28)</f>
        <v>30000</v>
      </c>
    </row>
    <row r="29" spans="1:14" x14ac:dyDescent="0.25">
      <c r="A29" t="s">
        <v>18</v>
      </c>
      <c r="B29" s="6">
        <v>40</v>
      </c>
      <c r="C29" s="6">
        <v>40</v>
      </c>
      <c r="D29" s="6">
        <v>40</v>
      </c>
      <c r="E29" s="6">
        <v>40</v>
      </c>
      <c r="F29" s="6">
        <v>40</v>
      </c>
      <c r="G29" s="6">
        <v>40</v>
      </c>
      <c r="H29" s="6">
        <v>40</v>
      </c>
      <c r="I29" s="6">
        <v>40</v>
      </c>
      <c r="J29" s="6">
        <v>40</v>
      </c>
      <c r="K29" s="6">
        <v>40</v>
      </c>
      <c r="L29" s="6">
        <v>40</v>
      </c>
      <c r="M29" s="6">
        <v>40</v>
      </c>
      <c r="N29" s="8">
        <f t="shared" si="4"/>
        <v>480</v>
      </c>
    </row>
    <row r="30" spans="1:14" x14ac:dyDescent="0.25">
      <c r="A30" t="s">
        <v>19</v>
      </c>
      <c r="B30" s="6">
        <v>25</v>
      </c>
      <c r="C30" s="6">
        <v>25</v>
      </c>
      <c r="D30" s="6">
        <v>25</v>
      </c>
      <c r="E30" s="6">
        <v>25</v>
      </c>
      <c r="F30" s="6">
        <v>25</v>
      </c>
      <c r="G30" s="6">
        <v>25</v>
      </c>
      <c r="H30" s="6">
        <v>25</v>
      </c>
      <c r="I30" s="6">
        <v>25</v>
      </c>
      <c r="J30" s="6">
        <v>25</v>
      </c>
      <c r="K30" s="6">
        <v>25</v>
      </c>
      <c r="L30" s="6">
        <v>25</v>
      </c>
      <c r="M30" s="6">
        <v>25</v>
      </c>
      <c r="N30" s="8">
        <f t="shared" si="4"/>
        <v>300</v>
      </c>
    </row>
    <row r="31" spans="1:14" x14ac:dyDescent="0.25">
      <c r="A31" t="s">
        <v>20</v>
      </c>
      <c r="B31" s="6">
        <v>40</v>
      </c>
      <c r="C31" s="6">
        <v>40</v>
      </c>
      <c r="D31" s="6">
        <v>40</v>
      </c>
      <c r="E31" s="6">
        <v>40</v>
      </c>
      <c r="F31" s="6">
        <v>40</v>
      </c>
      <c r="G31" s="6">
        <v>40</v>
      </c>
      <c r="H31" s="6">
        <v>40</v>
      </c>
      <c r="I31" s="6">
        <v>40</v>
      </c>
      <c r="J31" s="6">
        <v>40</v>
      </c>
      <c r="K31" s="6">
        <v>40</v>
      </c>
      <c r="L31" s="6">
        <v>40</v>
      </c>
      <c r="M31" s="6">
        <v>40</v>
      </c>
      <c r="N31" s="8">
        <f t="shared" si="4"/>
        <v>480</v>
      </c>
    </row>
    <row r="32" spans="1:14" x14ac:dyDescent="0.25">
      <c r="A32" t="s">
        <v>21</v>
      </c>
      <c r="B32" s="6">
        <v>40</v>
      </c>
      <c r="C32" s="6">
        <v>40</v>
      </c>
      <c r="D32" s="6">
        <v>40</v>
      </c>
      <c r="E32" s="6">
        <v>40</v>
      </c>
      <c r="F32" s="6">
        <v>40</v>
      </c>
      <c r="G32" s="6">
        <v>40</v>
      </c>
      <c r="H32" s="6">
        <v>40</v>
      </c>
      <c r="I32" s="6">
        <v>40</v>
      </c>
      <c r="J32" s="6">
        <v>40</v>
      </c>
      <c r="K32" s="6">
        <v>40</v>
      </c>
      <c r="L32" s="6">
        <v>40</v>
      </c>
      <c r="M32" s="6">
        <v>40</v>
      </c>
      <c r="N32" s="8">
        <f t="shared" si="4"/>
        <v>480</v>
      </c>
    </row>
    <row r="33" spans="1:14" x14ac:dyDescent="0.25">
      <c r="A33" t="s">
        <v>22</v>
      </c>
      <c r="B33" s="6">
        <v>30</v>
      </c>
      <c r="C33" s="6">
        <v>30</v>
      </c>
      <c r="D33" s="6">
        <v>30</v>
      </c>
      <c r="E33" s="6">
        <v>30</v>
      </c>
      <c r="F33" s="6">
        <v>30</v>
      </c>
      <c r="G33" s="6">
        <v>30</v>
      </c>
      <c r="H33" s="6">
        <v>30</v>
      </c>
      <c r="I33" s="6">
        <v>30</v>
      </c>
      <c r="J33" s="6">
        <v>30</v>
      </c>
      <c r="K33" s="6">
        <v>30</v>
      </c>
      <c r="L33" s="6">
        <v>30</v>
      </c>
      <c r="M33" s="6">
        <v>30</v>
      </c>
      <c r="N33" s="8">
        <f t="shared" si="4"/>
        <v>360</v>
      </c>
    </row>
    <row r="34" spans="1:14" x14ac:dyDescent="0.25">
      <c r="A34" t="s">
        <v>27</v>
      </c>
      <c r="B34" s="6">
        <v>190</v>
      </c>
      <c r="C34" s="6">
        <v>190</v>
      </c>
      <c r="D34" s="6">
        <v>190</v>
      </c>
      <c r="E34" s="6">
        <v>190</v>
      </c>
      <c r="F34" s="6">
        <v>190</v>
      </c>
      <c r="G34" s="6">
        <v>190</v>
      </c>
      <c r="H34" s="6">
        <v>190</v>
      </c>
      <c r="I34" s="6">
        <v>190</v>
      </c>
      <c r="J34" s="6">
        <v>190</v>
      </c>
      <c r="K34" s="6">
        <v>190</v>
      </c>
      <c r="L34" s="6">
        <v>190</v>
      </c>
      <c r="M34" s="6">
        <v>190</v>
      </c>
      <c r="N34" s="8">
        <f t="shared" si="4"/>
        <v>2280</v>
      </c>
    </row>
    <row r="35" spans="1:14" x14ac:dyDescent="0.25">
      <c r="A35" t="s">
        <v>23</v>
      </c>
      <c r="B35" s="6">
        <v>100</v>
      </c>
      <c r="C35" s="6">
        <v>100</v>
      </c>
      <c r="D35" s="6">
        <v>100</v>
      </c>
      <c r="E35" s="6">
        <v>100</v>
      </c>
      <c r="F35" s="6">
        <v>100</v>
      </c>
      <c r="G35" s="6">
        <v>100</v>
      </c>
      <c r="H35" s="6">
        <v>100</v>
      </c>
      <c r="I35" s="6">
        <v>100</v>
      </c>
      <c r="J35" s="6">
        <v>100</v>
      </c>
      <c r="K35" s="6">
        <v>100</v>
      </c>
      <c r="L35" s="6">
        <v>100</v>
      </c>
      <c r="M35" s="6">
        <v>100</v>
      </c>
      <c r="N35" s="8">
        <f t="shared" si="4"/>
        <v>1200</v>
      </c>
    </row>
    <row r="36" spans="1:14" x14ac:dyDescent="0.25">
      <c r="A36" t="s">
        <v>76</v>
      </c>
      <c r="B36" s="6">
        <v>310</v>
      </c>
      <c r="C36" s="6">
        <v>310</v>
      </c>
      <c r="D36" s="6">
        <v>310</v>
      </c>
      <c r="E36" s="6">
        <v>310</v>
      </c>
      <c r="F36" s="6">
        <v>310</v>
      </c>
      <c r="G36" s="6">
        <v>310</v>
      </c>
      <c r="H36" s="6">
        <v>310</v>
      </c>
      <c r="I36" s="6">
        <v>310</v>
      </c>
      <c r="J36" s="6">
        <v>310</v>
      </c>
      <c r="K36" s="6">
        <v>310</v>
      </c>
      <c r="L36" s="6">
        <v>310</v>
      </c>
      <c r="M36" s="6">
        <v>310</v>
      </c>
      <c r="N36" s="8">
        <f t="shared" si="4"/>
        <v>3720</v>
      </c>
    </row>
    <row r="37" spans="1:14" x14ac:dyDescent="0.25">
      <c r="A37" t="s">
        <v>25</v>
      </c>
      <c r="B37" s="6">
        <v>425</v>
      </c>
      <c r="C37" s="6">
        <v>425</v>
      </c>
      <c r="D37" s="6">
        <v>425</v>
      </c>
      <c r="E37" s="6">
        <v>425</v>
      </c>
      <c r="F37" s="6">
        <v>425</v>
      </c>
      <c r="G37" s="6">
        <v>425</v>
      </c>
      <c r="H37" s="6">
        <v>425</v>
      </c>
      <c r="I37" s="6">
        <v>425</v>
      </c>
      <c r="J37" s="6">
        <v>425</v>
      </c>
      <c r="K37" s="6">
        <v>425</v>
      </c>
      <c r="L37" s="6">
        <v>425</v>
      </c>
      <c r="M37" s="6">
        <v>425</v>
      </c>
      <c r="N37" s="8">
        <f t="shared" si="4"/>
        <v>5100</v>
      </c>
    </row>
    <row r="38" spans="1:14" x14ac:dyDescent="0.25">
      <c r="A38" t="s">
        <v>26</v>
      </c>
      <c r="B38" s="6">
        <v>250</v>
      </c>
      <c r="C38" s="6">
        <v>250</v>
      </c>
      <c r="D38" s="6">
        <v>250</v>
      </c>
      <c r="E38" s="6">
        <v>250</v>
      </c>
      <c r="F38" s="6">
        <v>250</v>
      </c>
      <c r="G38" s="6">
        <v>250</v>
      </c>
      <c r="H38" s="6">
        <v>250</v>
      </c>
      <c r="I38" s="6">
        <v>250</v>
      </c>
      <c r="J38" s="6">
        <v>250</v>
      </c>
      <c r="K38" s="6">
        <v>250</v>
      </c>
      <c r="L38" s="6">
        <v>250</v>
      </c>
      <c r="M38" s="6">
        <v>250</v>
      </c>
      <c r="N38" s="8">
        <f t="shared" si="4"/>
        <v>3000</v>
      </c>
    </row>
    <row r="39" spans="1:14" ht="15.75" thickBot="1" x14ac:dyDescent="0.3">
      <c r="A39" t="s">
        <v>28</v>
      </c>
      <c r="B39" s="7">
        <f>SUM(B26:B38)</f>
        <v>4170</v>
      </c>
      <c r="C39" s="7">
        <f t="shared" ref="C39:N39" si="6">SUM(C26:C38)</f>
        <v>4170</v>
      </c>
      <c r="D39" s="7">
        <f t="shared" si="6"/>
        <v>4170</v>
      </c>
      <c r="E39" s="7">
        <f t="shared" si="6"/>
        <v>4170</v>
      </c>
      <c r="F39" s="7">
        <f t="shared" si="6"/>
        <v>4170</v>
      </c>
      <c r="G39" s="7">
        <f t="shared" si="6"/>
        <v>4170</v>
      </c>
      <c r="H39" s="7">
        <f t="shared" si="6"/>
        <v>4170</v>
      </c>
      <c r="I39" s="7">
        <f t="shared" si="6"/>
        <v>4170</v>
      </c>
      <c r="J39" s="7">
        <f t="shared" si="6"/>
        <v>4170</v>
      </c>
      <c r="K39" s="7">
        <f t="shared" si="6"/>
        <v>4170</v>
      </c>
      <c r="L39" s="7">
        <f t="shared" si="6"/>
        <v>4170</v>
      </c>
      <c r="M39" s="7">
        <f t="shared" si="6"/>
        <v>4170</v>
      </c>
      <c r="N39" s="7">
        <f t="shared" si="6"/>
        <v>50040</v>
      </c>
    </row>
    <row r="40" spans="1:14" ht="15.75" thickTop="1" x14ac:dyDescent="0.25">
      <c r="B40" s="6"/>
    </row>
    <row r="41" spans="1:14" x14ac:dyDescent="0.25">
      <c r="A41" t="s">
        <v>29</v>
      </c>
      <c r="B41" s="6"/>
    </row>
    <row r="42" spans="1:14" x14ac:dyDescent="0.25">
      <c r="A42" t="s">
        <v>30</v>
      </c>
      <c r="B42" s="6">
        <v>40</v>
      </c>
      <c r="C42" s="6">
        <v>40</v>
      </c>
      <c r="D42" s="6">
        <v>40</v>
      </c>
      <c r="E42" s="6">
        <v>40</v>
      </c>
      <c r="F42" s="6">
        <v>40</v>
      </c>
      <c r="G42" s="6">
        <v>40</v>
      </c>
      <c r="H42" s="6">
        <v>40</v>
      </c>
      <c r="I42" s="6">
        <v>40</v>
      </c>
      <c r="J42" s="6">
        <v>40</v>
      </c>
      <c r="K42" s="6">
        <v>40</v>
      </c>
      <c r="L42" s="6">
        <v>40</v>
      </c>
      <c r="M42" s="6">
        <v>40</v>
      </c>
      <c r="N42" s="8">
        <f t="shared" ref="N42:N47" si="7">SUM(B42:M42)</f>
        <v>480</v>
      </c>
    </row>
    <row r="43" spans="1:14" x14ac:dyDescent="0.25">
      <c r="A43" t="s">
        <v>31</v>
      </c>
      <c r="B43" s="6">
        <v>12</v>
      </c>
      <c r="C43" s="6">
        <v>12</v>
      </c>
      <c r="D43" s="6">
        <v>12</v>
      </c>
      <c r="E43" s="6">
        <v>12</v>
      </c>
      <c r="F43" s="6">
        <v>12</v>
      </c>
      <c r="G43" s="6">
        <v>12</v>
      </c>
      <c r="H43" s="6">
        <v>12</v>
      </c>
      <c r="I43" s="6">
        <v>12</v>
      </c>
      <c r="J43" s="6">
        <v>12</v>
      </c>
      <c r="K43" s="6">
        <v>12</v>
      </c>
      <c r="L43" s="6">
        <v>12</v>
      </c>
      <c r="M43" s="6">
        <v>12</v>
      </c>
      <c r="N43" s="8">
        <f t="shared" si="7"/>
        <v>144</v>
      </c>
    </row>
    <row r="44" spans="1:14" x14ac:dyDescent="0.25">
      <c r="A44" t="s">
        <v>32</v>
      </c>
      <c r="B44" s="6">
        <v>800</v>
      </c>
      <c r="C44" s="6">
        <v>800</v>
      </c>
      <c r="D44" s="6">
        <v>800</v>
      </c>
      <c r="E44" s="6">
        <v>800</v>
      </c>
      <c r="F44" s="6">
        <v>800</v>
      </c>
      <c r="G44" s="6">
        <v>800</v>
      </c>
      <c r="H44" s="6">
        <v>800</v>
      </c>
      <c r="I44" s="6">
        <v>800</v>
      </c>
      <c r="J44" s="6">
        <v>800</v>
      </c>
      <c r="K44" s="6">
        <v>800</v>
      </c>
      <c r="L44" s="6">
        <v>800</v>
      </c>
      <c r="M44" s="6">
        <v>800</v>
      </c>
      <c r="N44" s="8">
        <f t="shared" si="7"/>
        <v>9600</v>
      </c>
    </row>
    <row r="45" spans="1:14" x14ac:dyDescent="0.25">
      <c r="A45" t="s">
        <v>33</v>
      </c>
      <c r="B45" s="6">
        <v>50</v>
      </c>
      <c r="C45" s="6">
        <v>50</v>
      </c>
      <c r="D45" s="6">
        <v>50</v>
      </c>
      <c r="E45" s="6">
        <v>50</v>
      </c>
      <c r="F45" s="6">
        <v>50</v>
      </c>
      <c r="G45" s="6">
        <v>50</v>
      </c>
      <c r="H45" s="6">
        <v>50</v>
      </c>
      <c r="I45" s="6">
        <v>50</v>
      </c>
      <c r="J45" s="6">
        <v>50</v>
      </c>
      <c r="K45" s="6">
        <v>50</v>
      </c>
      <c r="L45" s="6">
        <v>50</v>
      </c>
      <c r="M45" s="6">
        <v>50</v>
      </c>
      <c r="N45" s="8">
        <f t="shared" si="7"/>
        <v>600</v>
      </c>
    </row>
    <row r="46" spans="1:14" x14ac:dyDescent="0.25">
      <c r="A46" t="s">
        <v>34</v>
      </c>
      <c r="B46" s="6">
        <v>75</v>
      </c>
      <c r="C46" s="6">
        <v>75</v>
      </c>
      <c r="D46" s="6">
        <v>75</v>
      </c>
      <c r="E46" s="6">
        <v>75</v>
      </c>
      <c r="F46" s="6">
        <v>75</v>
      </c>
      <c r="G46" s="6">
        <v>75</v>
      </c>
      <c r="H46" s="6">
        <v>75</v>
      </c>
      <c r="I46" s="6">
        <v>75</v>
      </c>
      <c r="J46" s="6">
        <v>75</v>
      </c>
      <c r="K46" s="6">
        <v>75</v>
      </c>
      <c r="L46" s="6">
        <v>75</v>
      </c>
      <c r="M46" s="6">
        <v>75</v>
      </c>
      <c r="N46" s="8">
        <f t="shared" si="7"/>
        <v>900</v>
      </c>
    </row>
    <row r="47" spans="1:14" x14ac:dyDescent="0.25">
      <c r="A47" t="s">
        <v>35</v>
      </c>
      <c r="B47" s="6">
        <v>350</v>
      </c>
      <c r="C47" s="6">
        <v>350</v>
      </c>
      <c r="D47" s="6">
        <v>350</v>
      </c>
      <c r="E47" s="6">
        <v>350</v>
      </c>
      <c r="F47" s="6">
        <v>350</v>
      </c>
      <c r="G47" s="6">
        <v>350</v>
      </c>
      <c r="H47" s="6">
        <v>350</v>
      </c>
      <c r="I47" s="6">
        <v>350</v>
      </c>
      <c r="J47" s="6">
        <v>350</v>
      </c>
      <c r="K47" s="6">
        <v>350</v>
      </c>
      <c r="L47" s="6">
        <v>350</v>
      </c>
      <c r="M47" s="6">
        <v>350</v>
      </c>
      <c r="N47" s="8">
        <f t="shared" si="7"/>
        <v>4200</v>
      </c>
    </row>
    <row r="48" spans="1:14" ht="15.75" thickBot="1" x14ac:dyDescent="0.3">
      <c r="A48" t="s">
        <v>36</v>
      </c>
      <c r="B48" s="7">
        <f>SUM(B42:B47)</f>
        <v>1327</v>
      </c>
      <c r="C48" s="7">
        <f t="shared" ref="C48:N48" si="8">SUM(C42:C47)</f>
        <v>1327</v>
      </c>
      <c r="D48" s="7">
        <f t="shared" si="8"/>
        <v>1327</v>
      </c>
      <c r="E48" s="7">
        <f t="shared" si="8"/>
        <v>1327</v>
      </c>
      <c r="F48" s="7">
        <f t="shared" si="8"/>
        <v>1327</v>
      </c>
      <c r="G48" s="7">
        <f t="shared" si="8"/>
        <v>1327</v>
      </c>
      <c r="H48" s="7">
        <f t="shared" si="8"/>
        <v>1327</v>
      </c>
      <c r="I48" s="7">
        <f t="shared" si="8"/>
        <v>1327</v>
      </c>
      <c r="J48" s="7">
        <f t="shared" si="8"/>
        <v>1327</v>
      </c>
      <c r="K48" s="7">
        <f t="shared" si="8"/>
        <v>1327</v>
      </c>
      <c r="L48" s="7">
        <f t="shared" si="8"/>
        <v>1327</v>
      </c>
      <c r="M48" s="7">
        <f t="shared" si="8"/>
        <v>1327</v>
      </c>
      <c r="N48" s="7">
        <f t="shared" si="8"/>
        <v>15924</v>
      </c>
    </row>
    <row r="49" spans="1:14" ht="15.75" thickTop="1" x14ac:dyDescent="0.25">
      <c r="B49" s="6"/>
    </row>
    <row r="50" spans="1:14" ht="15.75" thickBot="1" x14ac:dyDescent="0.3">
      <c r="A50" t="s">
        <v>37</v>
      </c>
      <c r="B50" s="7">
        <f t="shared" ref="B50:N50" si="9">+B11-B23-B39-B48</f>
        <v>723</v>
      </c>
      <c r="C50" s="7">
        <f t="shared" si="9"/>
        <v>723</v>
      </c>
      <c r="D50" s="7">
        <f t="shared" si="9"/>
        <v>723</v>
      </c>
      <c r="E50" s="7">
        <f t="shared" si="9"/>
        <v>723</v>
      </c>
      <c r="F50" s="7">
        <f t="shared" si="9"/>
        <v>723</v>
      </c>
      <c r="G50" s="7">
        <f t="shared" si="9"/>
        <v>723</v>
      </c>
      <c r="H50" s="7">
        <f t="shared" si="9"/>
        <v>723</v>
      </c>
      <c r="I50" s="7">
        <f t="shared" si="9"/>
        <v>723</v>
      </c>
      <c r="J50" s="7">
        <f t="shared" si="9"/>
        <v>723</v>
      </c>
      <c r="K50" s="7">
        <f t="shared" si="9"/>
        <v>723</v>
      </c>
      <c r="L50" s="7">
        <f t="shared" si="9"/>
        <v>723</v>
      </c>
      <c r="M50" s="7">
        <f t="shared" si="9"/>
        <v>723</v>
      </c>
      <c r="N50" s="7">
        <f t="shared" si="9"/>
        <v>8676</v>
      </c>
    </row>
    <row r="51" spans="1:14" ht="15.75" thickTop="1" x14ac:dyDescent="0.25">
      <c r="B51" s="6"/>
    </row>
    <row r="52" spans="1:14" x14ac:dyDescent="0.25">
      <c r="B52" s="6"/>
    </row>
    <row r="53" spans="1:14" x14ac:dyDescent="0.25">
      <c r="B53" s="1"/>
    </row>
    <row r="54" spans="1:14" x14ac:dyDescent="0.25">
      <c r="B54" s="1"/>
    </row>
    <row r="55" spans="1:14" x14ac:dyDescent="0.25">
      <c r="B55" s="1"/>
    </row>
    <row r="56" spans="1:14" x14ac:dyDescent="0.25">
      <c r="B56" s="1"/>
    </row>
    <row r="57" spans="1:14" x14ac:dyDescent="0.25">
      <c r="B57" s="1"/>
    </row>
    <row r="58" spans="1:14" x14ac:dyDescent="0.25">
      <c r="B58" s="1"/>
    </row>
    <row r="59" spans="1:14" x14ac:dyDescent="0.25">
      <c r="B59" s="1"/>
    </row>
    <row r="60" spans="1:14" x14ac:dyDescent="0.25">
      <c r="B60" s="1"/>
    </row>
    <row r="61" spans="1:14" x14ac:dyDescent="0.25">
      <c r="B61" s="1"/>
    </row>
    <row r="62" spans="1:14" x14ac:dyDescent="0.25">
      <c r="B62" s="1"/>
    </row>
    <row r="63" spans="1:14" x14ac:dyDescent="0.25">
      <c r="B63" s="1"/>
    </row>
    <row r="64" spans="1:14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Financial Activities</vt:lpstr>
      <vt:lpstr>Balance Sheet</vt:lpstr>
      <vt:lpstr>Machinery</vt:lpstr>
      <vt:lpstr>Budget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bpatron</cp:lastModifiedBy>
  <cp:lastPrinted>2017-04-27T16:02:29Z</cp:lastPrinted>
  <dcterms:created xsi:type="dcterms:W3CDTF">2017-04-27T15:49:44Z</dcterms:created>
  <dcterms:modified xsi:type="dcterms:W3CDTF">2019-10-30T20:15:52Z</dcterms:modified>
</cp:coreProperties>
</file>