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od\OneDrive\Documents\Friends of MACC\Financial information\Budget files\2023\"/>
    </mc:Choice>
  </mc:AlternateContent>
  <xr:revisionPtr revIDLastSave="0" documentId="8_{8B1CA6BD-5A13-4791-85E8-CC84C41DD9F9}" xr6:coauthVersionLast="47" xr6:coauthVersionMax="47" xr10:uidLastSave="{00000000-0000-0000-0000-000000000000}"/>
  <bookViews>
    <workbookView xWindow="-120" yWindow="-120" windowWidth="29040" windowHeight="15840" xr2:uid="{6FB8A28D-F24A-443A-815A-DA32F6C431D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5" i="1" l="1"/>
  <c r="M86" i="1" s="1"/>
  <c r="G85" i="1"/>
  <c r="F85" i="1"/>
  <c r="E85" i="1"/>
  <c r="M83" i="1"/>
  <c r="L83" i="1"/>
  <c r="K83" i="1"/>
  <c r="J83" i="1"/>
  <c r="I83" i="1"/>
  <c r="H83" i="1"/>
  <c r="G83" i="1"/>
  <c r="F83" i="1"/>
  <c r="E83" i="1"/>
  <c r="D83" i="1"/>
  <c r="C83" i="1"/>
  <c r="B83" i="1"/>
  <c r="N81" i="1"/>
  <c r="N80" i="1"/>
  <c r="N79" i="1"/>
  <c r="N83" i="1" s="1"/>
  <c r="M75" i="1"/>
  <c r="L75" i="1"/>
  <c r="L85" i="1" s="1"/>
  <c r="K75" i="1"/>
  <c r="J75" i="1"/>
  <c r="I75" i="1"/>
  <c r="H75" i="1"/>
  <c r="G75" i="1"/>
  <c r="F75" i="1"/>
  <c r="E75" i="1"/>
  <c r="D75" i="1"/>
  <c r="D85" i="1" s="1"/>
  <c r="B75" i="1"/>
  <c r="N75" i="1" s="1"/>
  <c r="N74" i="1"/>
  <c r="N73" i="1"/>
  <c r="N72" i="1"/>
  <c r="N71" i="1"/>
  <c r="N70" i="1"/>
  <c r="N69" i="1"/>
  <c r="M65" i="1"/>
  <c r="L65" i="1"/>
  <c r="F65" i="1"/>
  <c r="E65" i="1"/>
  <c r="D65" i="1"/>
  <c r="M64" i="1"/>
  <c r="L64" i="1"/>
  <c r="K64" i="1"/>
  <c r="K65" i="1" s="1"/>
  <c r="J64" i="1"/>
  <c r="J65" i="1" s="1"/>
  <c r="I64" i="1"/>
  <c r="I65" i="1" s="1"/>
  <c r="H64" i="1"/>
  <c r="H65" i="1" s="1"/>
  <c r="G64" i="1"/>
  <c r="G65" i="1" s="1"/>
  <c r="F64" i="1"/>
  <c r="E64" i="1"/>
  <c r="D64" i="1"/>
  <c r="C64" i="1"/>
  <c r="C65" i="1" s="1"/>
  <c r="B64" i="1"/>
  <c r="B65" i="1" s="1"/>
  <c r="N63" i="1"/>
  <c r="N62" i="1"/>
  <c r="N61" i="1"/>
  <c r="N60" i="1"/>
  <c r="N64" i="1" s="1"/>
  <c r="N59" i="1"/>
  <c r="N56" i="1"/>
  <c r="M50" i="1"/>
  <c r="L50" i="1"/>
  <c r="K50" i="1"/>
  <c r="J50" i="1"/>
  <c r="I50" i="1"/>
  <c r="H50" i="1"/>
  <c r="G50" i="1"/>
  <c r="F50" i="1"/>
  <c r="E50" i="1"/>
  <c r="D50" i="1"/>
  <c r="C50" i="1"/>
  <c r="B50" i="1"/>
  <c r="N50" i="1" s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N31" i="1"/>
  <c r="N30" i="1"/>
  <c r="M27" i="1"/>
  <c r="M52" i="1" s="1"/>
  <c r="L27" i="1"/>
  <c r="L52" i="1" s="1"/>
  <c r="K27" i="1"/>
  <c r="J27" i="1"/>
  <c r="J52" i="1" s="1"/>
  <c r="I27" i="1"/>
  <c r="I52" i="1" s="1"/>
  <c r="H27" i="1"/>
  <c r="G27" i="1"/>
  <c r="F27" i="1"/>
  <c r="E27" i="1"/>
  <c r="E52" i="1" s="1"/>
  <c r="D27" i="1"/>
  <c r="D52" i="1" s="1"/>
  <c r="C27" i="1"/>
  <c r="B27" i="1"/>
  <c r="B52" i="1" s="1"/>
  <c r="N26" i="1"/>
  <c r="N25" i="1"/>
  <c r="N24" i="1"/>
  <c r="N23" i="1"/>
  <c r="N22" i="1"/>
  <c r="N27" i="1" s="1"/>
  <c r="M19" i="1"/>
  <c r="L19" i="1"/>
  <c r="K19" i="1"/>
  <c r="K52" i="1" s="1"/>
  <c r="J19" i="1"/>
  <c r="I19" i="1"/>
  <c r="H19" i="1"/>
  <c r="H52" i="1" s="1"/>
  <c r="G19" i="1"/>
  <c r="G52" i="1" s="1"/>
  <c r="F19" i="1"/>
  <c r="F52" i="1" s="1"/>
  <c r="E19" i="1"/>
  <c r="D19" i="1"/>
  <c r="C19" i="1"/>
  <c r="C52" i="1" s="1"/>
  <c r="B19" i="1"/>
  <c r="N18" i="1"/>
  <c r="N17" i="1"/>
  <c r="N16" i="1"/>
  <c r="N15" i="1"/>
  <c r="N14" i="1"/>
  <c r="N13" i="1"/>
  <c r="N12" i="1"/>
  <c r="N11" i="1"/>
  <c r="N10" i="1"/>
  <c r="N9" i="1"/>
  <c r="N8" i="1"/>
  <c r="N7" i="1"/>
  <c r="N19" i="1" s="1"/>
  <c r="N6" i="1"/>
  <c r="N5" i="1"/>
  <c r="N65" i="1" l="1"/>
  <c r="N85" i="1"/>
  <c r="N86" i="1" s="1"/>
  <c r="N52" i="1"/>
  <c r="N88" i="1"/>
  <c r="D86" i="1"/>
  <c r="L86" i="1"/>
  <c r="F86" i="1"/>
  <c r="E86" i="1"/>
  <c r="G86" i="1"/>
  <c r="H85" i="1"/>
  <c r="H86" i="1" s="1"/>
  <c r="I85" i="1"/>
  <c r="I86" i="1" s="1"/>
  <c r="B85" i="1"/>
  <c r="B86" i="1" s="1"/>
  <c r="J85" i="1"/>
  <c r="J86" i="1" s="1"/>
  <c r="C85" i="1"/>
  <c r="C86" i="1" s="1"/>
  <c r="K85" i="1"/>
  <c r="K86" i="1" s="1"/>
  <c r="N8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13" authorId="0" shapeId="0" xr:uid="{31547741-180E-44DA-B4E9-5B449BDFC822}">
      <text>
        <r>
          <rPr>
            <sz val="11"/>
            <color theme="1"/>
            <rFont val="Calibri"/>
            <scheme val="minor"/>
          </rPr>
          <t>======
ID#AAAAlLuhp9c
FoM Chair    (2022-12-06 23:52:10)
$250 for Weebly (2-year subscription)
$250 for Godaddy domains (3-year subscription)</t>
        </r>
      </text>
    </comment>
  </commentList>
</comments>
</file>

<file path=xl/sharedStrings.xml><?xml version="1.0" encoding="utf-8"?>
<sst xmlns="http://schemas.openxmlformats.org/spreadsheetml/2006/main" count="88" uniqueCount="77">
  <si>
    <t>FoM 2023 BUDGET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</si>
  <si>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</si>
  <si>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</si>
  <si>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</si>
  <si>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</si>
  <si>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</si>
  <si>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</si>
  <si>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</si>
  <si>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</si>
  <si>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</si>
  <si>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</si>
  <si>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</si>
  <si>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</si>
  <si>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</si>
  <si>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Operational Expenses</t>
  </si>
  <si>
    <t xml:space="preserve">Fees to Government </t>
  </si>
  <si>
    <t>Office Supplies</t>
  </si>
  <si>
    <t>Liability Insurance</t>
  </si>
  <si>
    <t>Van Insurance</t>
  </si>
  <si>
    <t>Van Gas</t>
  </si>
  <si>
    <t>Van Maintenance/Repairs</t>
  </si>
  <si>
    <t>Vehicle License &amp; Fees</t>
  </si>
  <si>
    <t>Center for Nonprofit Mgmn</t>
  </si>
  <si>
    <t>Website Mgmt &amp; Hosting</t>
  </si>
  <si>
    <t>Canva</t>
  </si>
  <si>
    <t>Zoom</t>
  </si>
  <si>
    <t>PO Box</t>
  </si>
  <si>
    <t>Aplos</t>
  </si>
  <si>
    <t>Credit Card Fees</t>
  </si>
  <si>
    <t>Fundraising Event Expenses</t>
  </si>
  <si>
    <t>The Betty White Challenge</t>
  </si>
  <si>
    <t>Big Payback</t>
  </si>
  <si>
    <t>Nashville Pet Project</t>
  </si>
  <si>
    <t>PicklePaw Classic</t>
  </si>
  <si>
    <t>Giving Tuesday</t>
  </si>
  <si>
    <t>Marketing Expenses</t>
  </si>
  <si>
    <t>Advertising</t>
  </si>
  <si>
    <t>Social</t>
  </si>
  <si>
    <t>Mission-Driven Projects</t>
  </si>
  <si>
    <t>Emergency Medical Fund</t>
  </si>
  <si>
    <t>Pet Deposits (EMF)</t>
  </si>
  <si>
    <t>Heartworm Treatment Program</t>
  </si>
  <si>
    <t>Safety Net Program</t>
  </si>
  <si>
    <t>Foster Training/Behavior Support</t>
  </si>
  <si>
    <t>Field Services</t>
  </si>
  <si>
    <t>Animal Care Enrichment</t>
  </si>
  <si>
    <t>Foster Program Temp Support</t>
  </si>
  <si>
    <t>Community Microchips</t>
  </si>
  <si>
    <t>Community Cat Program</t>
  </si>
  <si>
    <t>Community Rabies Shots</t>
  </si>
  <si>
    <t>General Maintenance</t>
  </si>
  <si>
    <t>Appreciation Funds</t>
  </si>
  <si>
    <t>Playyard update</t>
  </si>
  <si>
    <t>Barnyard Remodel</t>
  </si>
  <si>
    <t>TOTAL EXPENSES</t>
  </si>
  <si>
    <t>Individual Contributions</t>
  </si>
  <si>
    <t>Individual Donors</t>
  </si>
  <si>
    <t>Corporate Donations/Partnerships</t>
  </si>
  <si>
    <t>MuttNation</t>
  </si>
  <si>
    <t>Tennfold Brewing</t>
  </si>
  <si>
    <t>Dog Dad Gaming</t>
  </si>
  <si>
    <t>Mars Petcare</t>
  </si>
  <si>
    <t>Tito's Vodka</t>
  </si>
  <si>
    <t>Fundraising Events</t>
  </si>
  <si>
    <t>Betty White Challenge</t>
  </si>
  <si>
    <t>The Big Payback</t>
  </si>
  <si>
    <t>Yard Dogs Doin' Good</t>
  </si>
  <si>
    <t>#GivingTuesday</t>
  </si>
  <si>
    <t>Community Events</t>
  </si>
  <si>
    <t>Grants</t>
  </si>
  <si>
    <t>John Martin Foundation</t>
  </si>
  <si>
    <t>Preds Foundation</t>
  </si>
  <si>
    <t>TBD</t>
  </si>
  <si>
    <t>TOTAL REVENUES</t>
  </si>
  <si>
    <t>REVENUE MINUS EXPENSE</t>
  </si>
  <si>
    <t>TOTAL BUSINESS EXPENSE %</t>
  </si>
  <si>
    <t>TOTAL OPERATIONAL EXPENSE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</si>
</sst>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rgb="FFFFFFFF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1"/>
      <color rgb="FF0070C0"/>
      <name val="Calibri"/>
    </font>
    <font>
      <i/>
      <sz val="11"/>
      <color rgb="FF000000"/>
      <name val="Calibri"/>
    </font>
    <font>
      <i/>
      <sz val="11"/>
      <color rgb="FF000000"/>
      <name val="Arial"/>
    </font>
    <font>
      <sz val="11"/>
      <color theme="1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rgb="FFFEF2CB"/>
        <bgColor rgb="FFFEF2CB"/>
      </patternFill>
    </fill>
    <fill>
      <patternFill patternType="solid">
        <fgColor rgb="FFDEEAF6"/>
        <bgColor rgb="FFDEEAF6"/>
      </patternFill>
    </fill>
    <fill>
      <patternFill patternType="solid">
        <fgColor rgb="FFE2EFD9"/>
        <bgColor rgb="FFE2EFD9"/>
      </patternFill>
    </fill>
    <fill>
      <patternFill patternType="solid">
        <fgColor rgb="FFF4CCCC"/>
        <bgColor rgb="FFF4CCCC"/>
      </patternFill>
    </fill>
    <fill>
      <patternFill patternType="solid">
        <fgColor rgb="FFFF0000"/>
        <bgColor rgb="FFFF0000"/>
      </patternFill>
    </fill>
    <fill>
      <patternFill patternType="solid">
        <fgColor rgb="FFFFE598"/>
        <bgColor rgb="FFFFE598"/>
      </patternFill>
    </fill>
    <fill>
      <patternFill patternType="solid">
        <fgColor rgb="FFBDD6EE"/>
        <bgColor rgb="FFBDD6EE"/>
      </patternFill>
    </fill>
    <fill>
      <patternFill patternType="solid">
        <fgColor rgb="FFC5E0B3"/>
        <bgColor rgb="FFC5E0B3"/>
      </patternFill>
    </fill>
    <fill>
      <patternFill patternType="solid">
        <fgColor rgb="FFDADADA"/>
        <bgColor rgb="FFDADADA"/>
      </patternFill>
    </fill>
    <fill>
      <patternFill patternType="solid">
        <fgColor rgb="FFD8D8D8"/>
        <bgColor rgb="FFD8D8D8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1" fillId="2" borderId="0" xfId="0" applyNumberFormat="1" applyFont="1" applyFill="1"/>
    <xf numFmtId="164" fontId="1" fillId="2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3" fillId="3" borderId="0" xfId="0" applyNumberFormat="1" applyFont="1" applyFill="1"/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3" borderId="1" xfId="0" applyNumberFormat="1" applyFont="1" applyFill="1" applyBorder="1"/>
    <xf numFmtId="164" fontId="3" fillId="0" borderId="1" xfId="0" applyNumberFormat="1" applyFont="1" applyBorder="1" applyAlignment="1">
      <alignment horizontal="center"/>
    </xf>
    <xf numFmtId="164" fontId="2" fillId="3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/>
    <xf numFmtId="164" fontId="2" fillId="4" borderId="0" xfId="0" applyNumberFormat="1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164" fontId="3" fillId="4" borderId="0" xfId="0" applyNumberFormat="1" applyFont="1" applyFill="1"/>
    <xf numFmtId="164" fontId="2" fillId="4" borderId="0" xfId="0" applyNumberFormat="1" applyFont="1" applyFill="1" applyAlignment="1">
      <alignment horizontal="right"/>
    </xf>
    <xf numFmtId="164" fontId="2" fillId="5" borderId="0" xfId="0" applyNumberFormat="1" applyFont="1" applyFill="1" applyAlignment="1">
      <alignment horizontal="center"/>
    </xf>
    <xf numFmtId="164" fontId="3" fillId="5" borderId="0" xfId="0" applyNumberFormat="1" applyFont="1" applyFill="1" applyAlignment="1">
      <alignment horizontal="center"/>
    </xf>
    <xf numFmtId="164" fontId="3" fillId="5" borderId="0" xfId="0" applyNumberFormat="1" applyFont="1" applyFill="1"/>
    <xf numFmtId="164" fontId="3" fillId="5" borderId="1" xfId="0" applyNumberFormat="1" applyFont="1" applyFill="1" applyBorder="1"/>
    <xf numFmtId="164" fontId="2" fillId="5" borderId="0" xfId="0" applyNumberFormat="1" applyFont="1" applyFill="1" applyAlignment="1">
      <alignment horizontal="right"/>
    </xf>
    <xf numFmtId="164" fontId="2" fillId="6" borderId="0" xfId="0" applyNumberFormat="1" applyFont="1" applyFill="1" applyAlignment="1">
      <alignment horizontal="center"/>
    </xf>
    <xf numFmtId="164" fontId="3" fillId="6" borderId="0" xfId="0" applyNumberFormat="1" applyFont="1" applyFill="1" applyAlignment="1">
      <alignment horizontal="center"/>
    </xf>
    <xf numFmtId="164" fontId="3" fillId="6" borderId="0" xfId="0" applyNumberFormat="1" applyFont="1" applyFill="1"/>
    <xf numFmtId="164" fontId="3" fillId="6" borderId="1" xfId="0" applyNumberFormat="1" applyFont="1" applyFill="1" applyBorder="1"/>
    <xf numFmtId="164" fontId="2" fillId="0" borderId="0" xfId="0" applyNumberFormat="1" applyFont="1" applyAlignment="1">
      <alignment horizontal="right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7" borderId="0" xfId="0" applyNumberFormat="1" applyFont="1" applyFill="1"/>
    <xf numFmtId="164" fontId="1" fillId="7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2" fillId="8" borderId="0" xfId="0" applyNumberFormat="1" applyFont="1" applyFill="1" applyAlignment="1">
      <alignment horizontal="left"/>
    </xf>
    <xf numFmtId="164" fontId="3" fillId="8" borderId="0" xfId="0" applyNumberFormat="1" applyFont="1" applyFill="1" applyAlignment="1">
      <alignment horizontal="center"/>
    </xf>
    <xf numFmtId="164" fontId="3" fillId="0" borderId="0" xfId="0" applyNumberFormat="1" applyFont="1"/>
    <xf numFmtId="164" fontId="2" fillId="9" borderId="0" xfId="0" applyNumberFormat="1" applyFont="1" applyFill="1" applyAlignment="1">
      <alignment horizontal="left"/>
    </xf>
    <xf numFmtId="164" fontId="3" fillId="9" borderId="0" xfId="0" applyNumberFormat="1" applyFont="1" applyFill="1" applyAlignment="1">
      <alignment horizontal="center"/>
    </xf>
    <xf numFmtId="164" fontId="3" fillId="9" borderId="0" xfId="0" applyNumberFormat="1" applyFont="1" applyFill="1"/>
    <xf numFmtId="164" fontId="3" fillId="9" borderId="1" xfId="0" applyNumberFormat="1" applyFont="1" applyFill="1" applyBorder="1"/>
    <xf numFmtId="164" fontId="2" fillId="9" borderId="0" xfId="0" applyNumberFormat="1" applyFont="1" applyFill="1" applyAlignment="1">
      <alignment horizontal="right"/>
    </xf>
    <xf numFmtId="164" fontId="2" fillId="10" borderId="0" xfId="0" applyNumberFormat="1" applyFont="1" applyFill="1" applyAlignment="1">
      <alignment horizontal="left"/>
    </xf>
    <xf numFmtId="164" fontId="3" fillId="10" borderId="0" xfId="0" applyNumberFormat="1" applyFont="1" applyFill="1" applyAlignment="1">
      <alignment horizontal="center"/>
    </xf>
    <xf numFmtId="164" fontId="3" fillId="10" borderId="0" xfId="0" applyNumberFormat="1" applyFont="1" applyFill="1"/>
    <xf numFmtId="164" fontId="3" fillId="10" borderId="1" xfId="0" applyNumberFormat="1" applyFont="1" applyFill="1" applyBorder="1"/>
    <xf numFmtId="164" fontId="2" fillId="10" borderId="0" xfId="0" applyNumberFormat="1" applyFont="1" applyFill="1" applyAlignment="1">
      <alignment horizontal="right"/>
    </xf>
    <xf numFmtId="164" fontId="2" fillId="11" borderId="0" xfId="0" applyNumberFormat="1" applyFont="1" applyFill="1" applyAlignment="1">
      <alignment horizontal="left"/>
    </xf>
    <xf numFmtId="164" fontId="3" fillId="11" borderId="0" xfId="0" applyNumberFormat="1" applyFont="1" applyFill="1" applyAlignment="1">
      <alignment horizontal="center"/>
    </xf>
    <xf numFmtId="164" fontId="3" fillId="12" borderId="0" xfId="0" applyNumberFormat="1" applyFont="1" applyFill="1"/>
    <xf numFmtId="164" fontId="3" fillId="12" borderId="1" xfId="0" applyNumberFormat="1" applyFont="1" applyFill="1" applyBorder="1"/>
    <xf numFmtId="164" fontId="2" fillId="12" borderId="0" xfId="0" applyNumberFormat="1" applyFont="1" applyFill="1" applyAlignment="1">
      <alignment horizontal="right"/>
    </xf>
    <xf numFmtId="164" fontId="6" fillId="10" borderId="0" xfId="0" applyNumberFormat="1" applyFont="1" applyFill="1" applyAlignment="1">
      <alignment horizontal="right"/>
    </xf>
    <xf numFmtId="164" fontId="6" fillId="10" borderId="0" xfId="0" applyNumberFormat="1" applyFont="1" applyFill="1" applyAlignment="1">
      <alignment horizontal="center"/>
    </xf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/>
    </xf>
    <xf numFmtId="164" fontId="7" fillId="0" borderId="0" xfId="0" applyNumberFormat="1" applyFont="1"/>
    <xf numFmtId="9" fontId="8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42B8A-012F-4CEA-ADD8-C02EF5DE8867}">
  <dimension ref="A3:N88"/>
  <sheetViews>
    <sheetView tabSelected="1" workbookViewId="0">
      <selection activeCell="H7" sqref="G7:H7"/>
    </sheetView>
  </sheetViews>
  <sheetFormatPr defaultRowHeight="15" x14ac:dyDescent="0.25"/>
  <cols>
    <col min="1" max="1" width="32" bestFit="1" customWidth="1"/>
  </cols>
  <sheetData>
    <row r="3" spans="1:14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</row>
    <row r="4" spans="1:14" x14ac:dyDescent="0.25">
      <c r="A4" s="3" t="s">
        <v>14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A5" s="5" t="s">
        <v>15</v>
      </c>
      <c r="B5" s="6">
        <v>250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f t="shared" ref="N5:N18" si="0">SUM(B5:M5)</f>
        <v>250</v>
      </c>
    </row>
    <row r="6" spans="1:14" x14ac:dyDescent="0.25">
      <c r="A6" s="5" t="s">
        <v>16</v>
      </c>
      <c r="B6" s="6">
        <v>25</v>
      </c>
      <c r="C6" s="6">
        <v>25</v>
      </c>
      <c r="D6" s="6">
        <v>25</v>
      </c>
      <c r="E6" s="6">
        <v>25</v>
      </c>
      <c r="F6" s="6">
        <v>25</v>
      </c>
      <c r="G6" s="6">
        <v>25</v>
      </c>
      <c r="H6" s="6">
        <v>25</v>
      </c>
      <c r="I6" s="6">
        <v>25</v>
      </c>
      <c r="J6" s="6">
        <v>25</v>
      </c>
      <c r="K6" s="6">
        <v>25</v>
      </c>
      <c r="L6" s="6">
        <v>25</v>
      </c>
      <c r="M6" s="6">
        <v>25</v>
      </c>
      <c r="N6" s="6">
        <f t="shared" si="0"/>
        <v>300</v>
      </c>
    </row>
    <row r="7" spans="1:14" x14ac:dyDescent="0.25">
      <c r="A7" s="5" t="s">
        <v>17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900</v>
      </c>
      <c r="K7" s="6">
        <v>0</v>
      </c>
      <c r="L7" s="6">
        <v>0</v>
      </c>
      <c r="M7" s="6">
        <v>0</v>
      </c>
      <c r="N7" s="6">
        <f t="shared" si="0"/>
        <v>900</v>
      </c>
    </row>
    <row r="8" spans="1:14" x14ac:dyDescent="0.25">
      <c r="A8" s="5" t="s">
        <v>18</v>
      </c>
      <c r="B8" s="6">
        <v>76</v>
      </c>
      <c r="C8" s="6">
        <v>76</v>
      </c>
      <c r="D8" s="6">
        <v>76</v>
      </c>
      <c r="E8" s="6">
        <v>76</v>
      </c>
      <c r="F8" s="6">
        <v>76</v>
      </c>
      <c r="G8" s="6">
        <v>76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f t="shared" si="0"/>
        <v>456</v>
      </c>
    </row>
    <row r="9" spans="1:14" x14ac:dyDescent="0.25">
      <c r="A9" s="5" t="s">
        <v>19</v>
      </c>
      <c r="B9" s="6">
        <v>0</v>
      </c>
      <c r="C9" s="6">
        <v>0</v>
      </c>
      <c r="D9" s="7">
        <v>100</v>
      </c>
      <c r="E9" s="6">
        <v>0</v>
      </c>
      <c r="F9" s="6">
        <v>0</v>
      </c>
      <c r="G9" s="6">
        <v>100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f t="shared" si="0"/>
        <v>200</v>
      </c>
    </row>
    <row r="10" spans="1:14" x14ac:dyDescent="0.25">
      <c r="A10" s="5" t="s">
        <v>20</v>
      </c>
      <c r="B10" s="6">
        <v>250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f t="shared" si="0"/>
        <v>250</v>
      </c>
    </row>
    <row r="11" spans="1:14" x14ac:dyDescent="0.25">
      <c r="A11" s="5" t="s">
        <v>21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205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f t="shared" si="0"/>
        <v>205</v>
      </c>
    </row>
    <row r="12" spans="1:14" x14ac:dyDescent="0.25">
      <c r="A12" s="5" t="s">
        <v>22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225</v>
      </c>
      <c r="N12" s="6">
        <f t="shared" si="0"/>
        <v>225</v>
      </c>
    </row>
    <row r="13" spans="1:14" x14ac:dyDescent="0.25">
      <c r="A13" s="5" t="s">
        <v>23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500</v>
      </c>
      <c r="J13" s="6">
        <v>0</v>
      </c>
      <c r="K13" s="6">
        <v>0</v>
      </c>
      <c r="L13" s="6">
        <v>0</v>
      </c>
      <c r="M13" s="6">
        <v>0</v>
      </c>
      <c r="N13" s="6">
        <f t="shared" si="0"/>
        <v>500</v>
      </c>
    </row>
    <row r="14" spans="1:14" x14ac:dyDescent="0.25">
      <c r="A14" s="5" t="s">
        <v>24</v>
      </c>
      <c r="B14" s="6">
        <v>120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120</v>
      </c>
    </row>
    <row r="15" spans="1:14" x14ac:dyDescent="0.25">
      <c r="A15" s="5" t="s">
        <v>25</v>
      </c>
      <c r="B15" s="6">
        <v>150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f t="shared" si="0"/>
        <v>150</v>
      </c>
    </row>
    <row r="16" spans="1:14" x14ac:dyDescent="0.25">
      <c r="A16" s="5" t="s">
        <v>26</v>
      </c>
      <c r="B16" s="6">
        <v>0</v>
      </c>
      <c r="C16" s="6">
        <v>0</v>
      </c>
      <c r="D16" s="6">
        <v>0</v>
      </c>
      <c r="E16" s="6">
        <v>0</v>
      </c>
      <c r="F16" s="6">
        <v>212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f t="shared" si="0"/>
        <v>212</v>
      </c>
    </row>
    <row r="17" spans="1:14" x14ac:dyDescent="0.25">
      <c r="A17" s="5" t="s">
        <v>27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4000</v>
      </c>
      <c r="L17" s="6">
        <v>0</v>
      </c>
      <c r="M17" s="6">
        <v>0</v>
      </c>
      <c r="N17" s="6">
        <f t="shared" si="0"/>
        <v>4000</v>
      </c>
    </row>
    <row r="18" spans="1:14" x14ac:dyDescent="0.25">
      <c r="A18" s="8" t="s">
        <v>28</v>
      </c>
      <c r="B18" s="9">
        <v>175</v>
      </c>
      <c r="C18" s="9">
        <v>175</v>
      </c>
      <c r="D18" s="9">
        <v>175</v>
      </c>
      <c r="E18" s="9">
        <v>175</v>
      </c>
      <c r="F18" s="9">
        <v>175</v>
      </c>
      <c r="G18" s="9">
        <v>175</v>
      </c>
      <c r="H18" s="9">
        <v>175</v>
      </c>
      <c r="I18" s="9">
        <v>175</v>
      </c>
      <c r="J18" s="9">
        <v>175</v>
      </c>
      <c r="K18" s="9">
        <v>175</v>
      </c>
      <c r="L18" s="9">
        <v>175</v>
      </c>
      <c r="M18" s="9">
        <v>175</v>
      </c>
      <c r="N18" s="9">
        <f t="shared" si="0"/>
        <v>2100</v>
      </c>
    </row>
    <row r="19" spans="1:14" x14ac:dyDescent="0.25">
      <c r="A19" s="10" t="s">
        <v>13</v>
      </c>
      <c r="B19" s="11">
        <f t="shared" ref="B19:N19" si="1">SUM(B4:B18)</f>
        <v>1046</v>
      </c>
      <c r="C19" s="11">
        <f t="shared" si="1"/>
        <v>276</v>
      </c>
      <c r="D19" s="11">
        <f t="shared" si="1"/>
        <v>376</v>
      </c>
      <c r="E19" s="11">
        <f t="shared" si="1"/>
        <v>276</v>
      </c>
      <c r="F19" s="11">
        <f t="shared" si="1"/>
        <v>488</v>
      </c>
      <c r="G19" s="11">
        <f t="shared" si="1"/>
        <v>581</v>
      </c>
      <c r="H19" s="11">
        <f t="shared" si="1"/>
        <v>200</v>
      </c>
      <c r="I19" s="11">
        <f t="shared" si="1"/>
        <v>700</v>
      </c>
      <c r="J19" s="11">
        <f t="shared" si="1"/>
        <v>1100</v>
      </c>
      <c r="K19" s="11">
        <f t="shared" si="1"/>
        <v>4200</v>
      </c>
      <c r="L19" s="11">
        <f t="shared" si="1"/>
        <v>200</v>
      </c>
      <c r="M19" s="11">
        <f t="shared" si="1"/>
        <v>425</v>
      </c>
      <c r="N19" s="11">
        <f t="shared" si="1"/>
        <v>9868</v>
      </c>
    </row>
    <row r="20" spans="1:14" x14ac:dyDescent="0.25">
      <c r="A20" s="12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x14ac:dyDescent="0.25">
      <c r="A21" s="13" t="s">
        <v>29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5">
      <c r="A22" s="15" t="s">
        <v>30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f t="shared" ref="N22:N26" si="2">SUM(B22:M22)</f>
        <v>0</v>
      </c>
    </row>
    <row r="23" spans="1:14" x14ac:dyDescent="0.25">
      <c r="A23" s="15" t="s">
        <v>31</v>
      </c>
      <c r="B23" s="6">
        <v>0</v>
      </c>
      <c r="C23" s="6">
        <v>0</v>
      </c>
      <c r="D23" s="6">
        <v>0</v>
      </c>
      <c r="E23" s="6">
        <v>500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f t="shared" si="2"/>
        <v>500</v>
      </c>
    </row>
    <row r="24" spans="1:14" x14ac:dyDescent="0.25">
      <c r="A24" s="15" t="s">
        <v>32</v>
      </c>
      <c r="B24" s="6">
        <v>0</v>
      </c>
      <c r="C24" s="6">
        <v>0</v>
      </c>
      <c r="D24" s="6">
        <v>0</v>
      </c>
      <c r="E24" s="6">
        <v>0</v>
      </c>
      <c r="F24" s="6">
        <v>200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f t="shared" si="2"/>
        <v>200</v>
      </c>
    </row>
    <row r="25" spans="1:14" x14ac:dyDescent="0.25">
      <c r="A25" s="15" t="s">
        <v>33</v>
      </c>
      <c r="B25" s="6">
        <v>0</v>
      </c>
      <c r="C25" s="6">
        <v>0</v>
      </c>
      <c r="D25" s="6">
        <v>0</v>
      </c>
      <c r="E25" s="6">
        <v>0</v>
      </c>
      <c r="F25" s="6">
        <v>250</v>
      </c>
      <c r="G25" s="6">
        <v>0</v>
      </c>
      <c r="H25" s="6">
        <v>100</v>
      </c>
      <c r="I25" s="6">
        <v>150</v>
      </c>
      <c r="J25" s="6">
        <v>1000</v>
      </c>
      <c r="K25" s="6">
        <v>4500</v>
      </c>
      <c r="L25" s="6">
        <v>0</v>
      </c>
      <c r="M25" s="6">
        <v>0</v>
      </c>
      <c r="N25" s="6">
        <f t="shared" si="2"/>
        <v>6000</v>
      </c>
    </row>
    <row r="26" spans="1:14" x14ac:dyDescent="0.25">
      <c r="A26" s="15" t="s">
        <v>34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150</v>
      </c>
      <c r="L26" s="6">
        <v>0</v>
      </c>
      <c r="M26" s="6">
        <v>0</v>
      </c>
      <c r="N26" s="6">
        <f t="shared" si="2"/>
        <v>150</v>
      </c>
    </row>
    <row r="27" spans="1:14" x14ac:dyDescent="0.25">
      <c r="A27" s="16" t="s">
        <v>13</v>
      </c>
      <c r="B27" s="11">
        <f t="shared" ref="B27:N27" si="3">SUM(B22:B26)</f>
        <v>0</v>
      </c>
      <c r="C27" s="11">
        <f t="shared" si="3"/>
        <v>0</v>
      </c>
      <c r="D27" s="11">
        <f t="shared" si="3"/>
        <v>0</v>
      </c>
      <c r="E27" s="11">
        <f t="shared" si="3"/>
        <v>500</v>
      </c>
      <c r="F27" s="11">
        <f t="shared" si="3"/>
        <v>450</v>
      </c>
      <c r="G27" s="11">
        <f t="shared" si="3"/>
        <v>0</v>
      </c>
      <c r="H27" s="11">
        <f t="shared" si="3"/>
        <v>100</v>
      </c>
      <c r="I27" s="11">
        <f t="shared" si="3"/>
        <v>150</v>
      </c>
      <c r="J27" s="11">
        <f t="shared" si="3"/>
        <v>1000</v>
      </c>
      <c r="K27" s="11">
        <f t="shared" si="3"/>
        <v>4650</v>
      </c>
      <c r="L27" s="11">
        <f t="shared" si="3"/>
        <v>0</v>
      </c>
      <c r="M27" s="11">
        <f t="shared" si="3"/>
        <v>0</v>
      </c>
      <c r="N27" s="11">
        <f t="shared" si="3"/>
        <v>6850</v>
      </c>
    </row>
    <row r="28" spans="1:14" x14ac:dyDescent="0.25">
      <c r="A28" s="12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x14ac:dyDescent="0.25">
      <c r="A29" s="17" t="s">
        <v>35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x14ac:dyDescent="0.25">
      <c r="A30" s="19" t="s">
        <v>36</v>
      </c>
      <c r="B30" s="6">
        <v>0</v>
      </c>
      <c r="C30" s="6">
        <v>200</v>
      </c>
      <c r="D30" s="6">
        <v>200</v>
      </c>
      <c r="E30" s="6">
        <v>0</v>
      </c>
      <c r="F30" s="6">
        <v>0</v>
      </c>
      <c r="G30" s="6">
        <v>0</v>
      </c>
      <c r="H30" s="6">
        <v>0</v>
      </c>
      <c r="I30" s="6">
        <v>200</v>
      </c>
      <c r="J30" s="6">
        <v>200</v>
      </c>
      <c r="K30" s="6">
        <v>200</v>
      </c>
      <c r="L30" s="6">
        <v>0</v>
      </c>
      <c r="M30" s="6">
        <v>0</v>
      </c>
      <c r="N30" s="6">
        <f t="shared" ref="N30:N31" si="4">SUM(B30:M30)</f>
        <v>1000</v>
      </c>
    </row>
    <row r="31" spans="1:14" x14ac:dyDescent="0.25">
      <c r="A31" s="20" t="s">
        <v>37</v>
      </c>
      <c r="B31" s="9">
        <v>100</v>
      </c>
      <c r="C31" s="9">
        <v>100</v>
      </c>
      <c r="D31" s="9">
        <v>100</v>
      </c>
      <c r="E31" s="9">
        <v>100</v>
      </c>
      <c r="F31" s="9">
        <v>100</v>
      </c>
      <c r="G31" s="9">
        <v>100</v>
      </c>
      <c r="H31" s="9">
        <v>100</v>
      </c>
      <c r="I31" s="9">
        <v>100</v>
      </c>
      <c r="J31" s="9">
        <v>100</v>
      </c>
      <c r="K31" s="9">
        <v>100</v>
      </c>
      <c r="L31" s="9">
        <v>100</v>
      </c>
      <c r="M31" s="9">
        <v>100</v>
      </c>
      <c r="N31" s="9">
        <f t="shared" si="4"/>
        <v>1200</v>
      </c>
    </row>
    <row r="32" spans="1:14" x14ac:dyDescent="0.25">
      <c r="A32" s="21" t="s">
        <v>13</v>
      </c>
      <c r="B32" s="11">
        <f t="shared" ref="B32:N32" si="5">SUM(B30:B31)</f>
        <v>100</v>
      </c>
      <c r="C32" s="11">
        <f t="shared" si="5"/>
        <v>300</v>
      </c>
      <c r="D32" s="11">
        <f t="shared" si="5"/>
        <v>300</v>
      </c>
      <c r="E32" s="11">
        <f t="shared" si="5"/>
        <v>100</v>
      </c>
      <c r="F32" s="11">
        <f t="shared" si="5"/>
        <v>100</v>
      </c>
      <c r="G32" s="11">
        <f t="shared" si="5"/>
        <v>100</v>
      </c>
      <c r="H32" s="11">
        <f t="shared" si="5"/>
        <v>100</v>
      </c>
      <c r="I32" s="11">
        <f t="shared" si="5"/>
        <v>300</v>
      </c>
      <c r="J32" s="11">
        <f t="shared" si="5"/>
        <v>300</v>
      </c>
      <c r="K32" s="11">
        <f t="shared" si="5"/>
        <v>300</v>
      </c>
      <c r="L32" s="11">
        <f t="shared" si="5"/>
        <v>100</v>
      </c>
      <c r="M32" s="11">
        <f t="shared" si="5"/>
        <v>100</v>
      </c>
      <c r="N32" s="11">
        <f t="shared" si="5"/>
        <v>2200</v>
      </c>
    </row>
    <row r="33" spans="1:14" x14ac:dyDescent="0.25">
      <c r="A33" s="12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x14ac:dyDescent="0.25">
      <c r="A34" s="22" t="s">
        <v>38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x14ac:dyDescent="0.25">
      <c r="A35" s="24" t="s">
        <v>39</v>
      </c>
      <c r="B35" s="6">
        <v>10000</v>
      </c>
      <c r="C35" s="6">
        <v>0</v>
      </c>
      <c r="D35" s="6">
        <v>0</v>
      </c>
      <c r="E35" s="6">
        <v>10000</v>
      </c>
      <c r="F35" s="6">
        <v>0</v>
      </c>
      <c r="G35" s="6">
        <v>0</v>
      </c>
      <c r="H35" s="6">
        <v>10000</v>
      </c>
      <c r="I35" s="6">
        <v>0</v>
      </c>
      <c r="J35" s="6">
        <v>0</v>
      </c>
      <c r="K35" s="6">
        <v>10000</v>
      </c>
      <c r="L35" s="6">
        <v>0</v>
      </c>
      <c r="M35" s="6">
        <v>0</v>
      </c>
      <c r="N35" s="6">
        <f t="shared" ref="N35:N50" si="6">SUM(B35:M35)</f>
        <v>40000</v>
      </c>
    </row>
    <row r="36" spans="1:14" x14ac:dyDescent="0.25">
      <c r="A36" s="24" t="s">
        <v>40</v>
      </c>
      <c r="B36" s="6">
        <v>0</v>
      </c>
      <c r="C36" s="6">
        <v>2500</v>
      </c>
      <c r="D36" s="6">
        <v>0</v>
      </c>
      <c r="E36" s="6">
        <v>0</v>
      </c>
      <c r="F36" s="6">
        <v>2500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f t="shared" si="6"/>
        <v>5000</v>
      </c>
    </row>
    <row r="37" spans="1:14" x14ac:dyDescent="0.25">
      <c r="A37" s="24" t="s">
        <v>41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4000</v>
      </c>
      <c r="H37" s="6">
        <v>0</v>
      </c>
      <c r="I37" s="6">
        <v>0</v>
      </c>
      <c r="J37" s="6">
        <v>4000</v>
      </c>
      <c r="K37" s="6">
        <v>0</v>
      </c>
      <c r="L37" s="6">
        <v>0</v>
      </c>
      <c r="M37" s="6">
        <v>0</v>
      </c>
      <c r="N37" s="6">
        <f t="shared" si="6"/>
        <v>8000</v>
      </c>
    </row>
    <row r="38" spans="1:14" x14ac:dyDescent="0.25">
      <c r="A38" s="24" t="s">
        <v>42</v>
      </c>
      <c r="B38" s="6">
        <v>2500</v>
      </c>
      <c r="C38" s="6">
        <v>0</v>
      </c>
      <c r="D38" s="6">
        <v>0</v>
      </c>
      <c r="E38" s="6">
        <v>2500</v>
      </c>
      <c r="F38" s="6">
        <v>0</v>
      </c>
      <c r="G38" s="6">
        <v>0</v>
      </c>
      <c r="H38" s="6">
        <v>2500</v>
      </c>
      <c r="I38" s="6">
        <v>0</v>
      </c>
      <c r="J38" s="6">
        <v>0</v>
      </c>
      <c r="K38" s="6">
        <v>2500</v>
      </c>
      <c r="L38" s="6">
        <v>0</v>
      </c>
      <c r="M38" s="6">
        <v>0</v>
      </c>
      <c r="N38" s="6">
        <f t="shared" si="6"/>
        <v>10000</v>
      </c>
    </row>
    <row r="39" spans="1:14" x14ac:dyDescent="0.25">
      <c r="A39" s="24" t="s">
        <v>43</v>
      </c>
      <c r="B39" s="6">
        <v>0</v>
      </c>
      <c r="C39" s="6">
        <v>0</v>
      </c>
      <c r="D39" s="6">
        <v>2500</v>
      </c>
      <c r="E39" s="6">
        <v>0</v>
      </c>
      <c r="F39" s="6">
        <v>0</v>
      </c>
      <c r="G39" s="6">
        <v>2500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f t="shared" si="6"/>
        <v>5000</v>
      </c>
    </row>
    <row r="40" spans="1:14" x14ac:dyDescent="0.25">
      <c r="A40" s="24" t="s">
        <v>44</v>
      </c>
      <c r="B40" s="6">
        <v>0</v>
      </c>
      <c r="C40" s="6">
        <v>0</v>
      </c>
      <c r="D40" s="6">
        <v>0</v>
      </c>
      <c r="E40" s="6">
        <v>5000</v>
      </c>
      <c r="F40" s="6">
        <v>0</v>
      </c>
      <c r="G40" s="6">
        <v>0</v>
      </c>
      <c r="H40" s="6">
        <v>0</v>
      </c>
      <c r="I40" s="6">
        <v>0</v>
      </c>
      <c r="J40" s="6">
        <v>5000</v>
      </c>
      <c r="K40" s="6">
        <v>0</v>
      </c>
      <c r="L40" s="6">
        <v>0</v>
      </c>
      <c r="M40" s="6">
        <v>0</v>
      </c>
      <c r="N40" s="6">
        <f t="shared" si="6"/>
        <v>10000</v>
      </c>
    </row>
    <row r="41" spans="1:14" x14ac:dyDescent="0.25">
      <c r="A41" s="24" t="s">
        <v>45</v>
      </c>
      <c r="B41" s="6">
        <v>500</v>
      </c>
      <c r="C41" s="6">
        <v>500</v>
      </c>
      <c r="D41" s="6">
        <v>500</v>
      </c>
      <c r="E41" s="6">
        <v>500</v>
      </c>
      <c r="F41" s="6">
        <v>500</v>
      </c>
      <c r="G41" s="6">
        <v>500</v>
      </c>
      <c r="H41" s="6">
        <v>500</v>
      </c>
      <c r="I41" s="6">
        <v>500</v>
      </c>
      <c r="J41" s="6">
        <v>500</v>
      </c>
      <c r="K41" s="6">
        <v>500</v>
      </c>
      <c r="L41" s="6">
        <v>500</v>
      </c>
      <c r="M41" s="6">
        <v>500</v>
      </c>
      <c r="N41" s="6">
        <f t="shared" si="6"/>
        <v>6000</v>
      </c>
    </row>
    <row r="42" spans="1:14" x14ac:dyDescent="0.25">
      <c r="A42" s="24" t="s">
        <v>46</v>
      </c>
      <c r="B42" s="6">
        <v>3000</v>
      </c>
      <c r="C42" s="6">
        <v>3000</v>
      </c>
      <c r="D42" s="6">
        <v>3000</v>
      </c>
      <c r="E42" s="6">
        <v>3000</v>
      </c>
      <c r="F42" s="6">
        <v>3000</v>
      </c>
      <c r="G42" s="6">
        <v>3000</v>
      </c>
      <c r="H42" s="6">
        <v>3000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f t="shared" si="6"/>
        <v>21000</v>
      </c>
    </row>
    <row r="43" spans="1:14" x14ac:dyDescent="0.25">
      <c r="A43" s="24" t="s">
        <v>47</v>
      </c>
      <c r="B43" s="6">
        <v>0</v>
      </c>
      <c r="C43" s="6">
        <v>0</v>
      </c>
      <c r="D43" s="6">
        <v>0</v>
      </c>
      <c r="E43" s="6">
        <v>6000</v>
      </c>
      <c r="F43" s="6">
        <v>0</v>
      </c>
      <c r="G43" s="6">
        <v>0</v>
      </c>
      <c r="H43" s="6">
        <v>0</v>
      </c>
      <c r="I43" s="6">
        <v>0</v>
      </c>
      <c r="J43" s="6">
        <v>6000</v>
      </c>
      <c r="K43" s="6">
        <v>0</v>
      </c>
      <c r="L43" s="6">
        <v>0</v>
      </c>
      <c r="M43" s="6">
        <v>0</v>
      </c>
      <c r="N43" s="6">
        <f t="shared" si="6"/>
        <v>12000</v>
      </c>
    </row>
    <row r="44" spans="1:14" x14ac:dyDescent="0.25">
      <c r="A44" s="24" t="s">
        <v>48</v>
      </c>
      <c r="B44" s="6">
        <v>0</v>
      </c>
      <c r="C44" s="6">
        <v>0</v>
      </c>
      <c r="D44" s="6">
        <v>2500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2500</v>
      </c>
      <c r="L44" s="6">
        <v>0</v>
      </c>
      <c r="M44" s="6">
        <v>0</v>
      </c>
      <c r="N44" s="6">
        <f t="shared" si="6"/>
        <v>5000</v>
      </c>
    </row>
    <row r="45" spans="1:14" x14ac:dyDescent="0.25">
      <c r="A45" s="24" t="s">
        <v>49</v>
      </c>
      <c r="B45" s="6">
        <v>0</v>
      </c>
      <c r="C45" s="6">
        <v>0</v>
      </c>
      <c r="D45" s="6">
        <v>3500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3500</v>
      </c>
      <c r="M45" s="6">
        <v>0</v>
      </c>
      <c r="N45" s="6">
        <f t="shared" si="6"/>
        <v>7000</v>
      </c>
    </row>
    <row r="46" spans="1:14" x14ac:dyDescent="0.25">
      <c r="A46" s="24" t="s">
        <v>50</v>
      </c>
      <c r="B46" s="6">
        <v>0</v>
      </c>
      <c r="C46" s="6">
        <v>0</v>
      </c>
      <c r="D46" s="6">
        <v>0</v>
      </c>
      <c r="E46" s="6">
        <v>2500</v>
      </c>
      <c r="F46" s="6">
        <v>0</v>
      </c>
      <c r="G46" s="6">
        <v>0</v>
      </c>
      <c r="H46" s="6">
        <v>0</v>
      </c>
      <c r="I46" s="6">
        <v>0</v>
      </c>
      <c r="J46" s="6">
        <v>2500</v>
      </c>
      <c r="K46" s="6">
        <v>0</v>
      </c>
      <c r="L46" s="6">
        <v>0</v>
      </c>
      <c r="M46" s="6">
        <v>0</v>
      </c>
      <c r="N46" s="6">
        <f t="shared" si="6"/>
        <v>5000</v>
      </c>
    </row>
    <row r="47" spans="1:14" x14ac:dyDescent="0.25">
      <c r="A47" s="24" t="s">
        <v>51</v>
      </c>
      <c r="B47" s="6">
        <v>0</v>
      </c>
      <c r="C47" s="6">
        <v>0</v>
      </c>
      <c r="D47" s="6">
        <v>2000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2000</v>
      </c>
      <c r="M47" s="6">
        <v>0</v>
      </c>
      <c r="N47" s="6">
        <f t="shared" si="6"/>
        <v>4000</v>
      </c>
    </row>
    <row r="48" spans="1:14" x14ac:dyDescent="0.25">
      <c r="A48" s="24" t="s">
        <v>52</v>
      </c>
      <c r="B48" s="6"/>
      <c r="C48" s="6"/>
      <c r="D48" s="6"/>
      <c r="E48" s="6"/>
      <c r="F48" s="6"/>
      <c r="G48" s="6">
        <v>25000</v>
      </c>
      <c r="H48" s="6"/>
      <c r="I48" s="6"/>
      <c r="J48" s="6"/>
      <c r="K48" s="6"/>
      <c r="L48" s="6"/>
      <c r="M48" s="6"/>
      <c r="N48" s="6">
        <f t="shared" si="6"/>
        <v>25000</v>
      </c>
    </row>
    <row r="49" spans="1:14" x14ac:dyDescent="0.25">
      <c r="A49" s="25" t="s">
        <v>53</v>
      </c>
      <c r="B49" s="9">
        <v>0</v>
      </c>
      <c r="C49" s="9">
        <v>0</v>
      </c>
      <c r="D49" s="9">
        <v>0</v>
      </c>
      <c r="E49" s="9">
        <v>0</v>
      </c>
      <c r="F49" s="9">
        <v>15000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f t="shared" si="6"/>
        <v>15000</v>
      </c>
    </row>
    <row r="50" spans="1:14" x14ac:dyDescent="0.25">
      <c r="A50" s="26" t="s">
        <v>13</v>
      </c>
      <c r="B50" s="11">
        <f t="shared" ref="B50:M50" si="7">SUM(B35:B49)</f>
        <v>16000</v>
      </c>
      <c r="C50" s="11">
        <f t="shared" si="7"/>
        <v>6000</v>
      </c>
      <c r="D50" s="11">
        <f t="shared" si="7"/>
        <v>14000</v>
      </c>
      <c r="E50" s="11">
        <f t="shared" si="7"/>
        <v>29500</v>
      </c>
      <c r="F50" s="11">
        <f t="shared" si="7"/>
        <v>21000</v>
      </c>
      <c r="G50" s="11">
        <f t="shared" si="7"/>
        <v>35000</v>
      </c>
      <c r="H50" s="11">
        <f t="shared" si="7"/>
        <v>16000</v>
      </c>
      <c r="I50" s="11">
        <f t="shared" si="7"/>
        <v>500</v>
      </c>
      <c r="J50" s="11">
        <f t="shared" si="7"/>
        <v>18000</v>
      </c>
      <c r="K50" s="11">
        <f t="shared" si="7"/>
        <v>15500</v>
      </c>
      <c r="L50" s="11">
        <f t="shared" si="7"/>
        <v>6000</v>
      </c>
      <c r="M50" s="11">
        <f t="shared" si="7"/>
        <v>500</v>
      </c>
      <c r="N50" s="11">
        <f t="shared" si="6"/>
        <v>178000</v>
      </c>
    </row>
    <row r="51" spans="1:14" x14ac:dyDescent="0.25">
      <c r="A51" s="2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4" x14ac:dyDescent="0.25">
      <c r="A52" s="29" t="s">
        <v>54</v>
      </c>
      <c r="B52" s="30">
        <f t="shared" ref="B52:N52" si="8">SUM(B19+B27+B32+B50)</f>
        <v>17146</v>
      </c>
      <c r="C52" s="30">
        <f t="shared" si="8"/>
        <v>6576</v>
      </c>
      <c r="D52" s="30">
        <f t="shared" si="8"/>
        <v>14676</v>
      </c>
      <c r="E52" s="30">
        <f t="shared" si="8"/>
        <v>30376</v>
      </c>
      <c r="F52" s="30">
        <f t="shared" si="8"/>
        <v>22038</v>
      </c>
      <c r="G52" s="30">
        <f t="shared" si="8"/>
        <v>35681</v>
      </c>
      <c r="H52" s="30">
        <f t="shared" si="8"/>
        <v>16400</v>
      </c>
      <c r="I52" s="30">
        <f t="shared" si="8"/>
        <v>1650</v>
      </c>
      <c r="J52" s="30">
        <f t="shared" si="8"/>
        <v>20400</v>
      </c>
      <c r="K52" s="30">
        <f t="shared" si="8"/>
        <v>24650</v>
      </c>
      <c r="L52" s="30">
        <f t="shared" si="8"/>
        <v>6300</v>
      </c>
      <c r="M52" s="30">
        <f t="shared" si="8"/>
        <v>1025</v>
      </c>
      <c r="N52" s="30">
        <f t="shared" si="8"/>
        <v>196918</v>
      </c>
    </row>
    <row r="53" spans="1:14" x14ac:dyDescent="0.25">
      <c r="A53" s="12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x14ac:dyDescent="0.25">
      <c r="A54" s="12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31"/>
    </row>
    <row r="55" spans="1:14" x14ac:dyDescent="0.25">
      <c r="A55" s="32" t="s">
        <v>55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1:14" x14ac:dyDescent="0.25">
      <c r="A56" s="34" t="s">
        <v>56</v>
      </c>
      <c r="B56" s="6">
        <v>5000</v>
      </c>
      <c r="C56" s="6">
        <v>5000</v>
      </c>
      <c r="D56" s="6">
        <v>5000</v>
      </c>
      <c r="E56" s="6">
        <v>5000</v>
      </c>
      <c r="F56" s="6">
        <v>5000</v>
      </c>
      <c r="G56" s="6">
        <v>5000</v>
      </c>
      <c r="H56" s="6">
        <v>5000</v>
      </c>
      <c r="I56" s="6">
        <v>5000</v>
      </c>
      <c r="J56" s="6">
        <v>5000</v>
      </c>
      <c r="K56" s="6">
        <v>5000</v>
      </c>
      <c r="L56" s="6">
        <v>5000</v>
      </c>
      <c r="M56" s="6">
        <v>5000</v>
      </c>
      <c r="N56" s="11">
        <f>SUM(B56:M56)</f>
        <v>60000</v>
      </c>
    </row>
    <row r="57" spans="1:14" x14ac:dyDescent="0.25">
      <c r="A57" s="3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x14ac:dyDescent="0.25">
      <c r="A58" s="35" t="s">
        <v>57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x14ac:dyDescent="0.25">
      <c r="A59" s="37" t="s">
        <v>58</v>
      </c>
      <c r="B59" s="6">
        <v>0</v>
      </c>
      <c r="C59" s="6">
        <v>0</v>
      </c>
      <c r="D59" s="6">
        <v>0</v>
      </c>
      <c r="E59" s="6">
        <v>0</v>
      </c>
      <c r="F59" s="6">
        <v>5000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f t="shared" ref="N59:N63" si="9">SUM(B59:M59)</f>
        <v>5000</v>
      </c>
    </row>
    <row r="60" spans="1:14" x14ac:dyDescent="0.25">
      <c r="A60" s="37" t="s">
        <v>59</v>
      </c>
      <c r="B60" s="6">
        <v>0</v>
      </c>
      <c r="C60" s="6">
        <v>0</v>
      </c>
      <c r="D60" s="6">
        <v>0</v>
      </c>
      <c r="E60" s="6">
        <v>2500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2500</v>
      </c>
      <c r="L60" s="6">
        <v>0</v>
      </c>
      <c r="M60" s="6">
        <v>0</v>
      </c>
      <c r="N60" s="6">
        <f t="shared" si="9"/>
        <v>5000</v>
      </c>
    </row>
    <row r="61" spans="1:14" x14ac:dyDescent="0.25">
      <c r="A61" s="37" t="s">
        <v>60</v>
      </c>
      <c r="B61" s="6">
        <v>500</v>
      </c>
      <c r="C61" s="6">
        <v>500</v>
      </c>
      <c r="D61" s="6">
        <v>500</v>
      </c>
      <c r="E61" s="6">
        <v>500</v>
      </c>
      <c r="F61" s="6">
        <v>500</v>
      </c>
      <c r="G61" s="6">
        <v>500</v>
      </c>
      <c r="H61" s="6">
        <v>500</v>
      </c>
      <c r="I61" s="6">
        <v>500</v>
      </c>
      <c r="J61" s="6">
        <v>500</v>
      </c>
      <c r="K61" s="6">
        <v>500</v>
      </c>
      <c r="L61" s="6">
        <v>500</v>
      </c>
      <c r="M61" s="6">
        <v>500</v>
      </c>
      <c r="N61" s="6">
        <f t="shared" si="9"/>
        <v>6000</v>
      </c>
    </row>
    <row r="62" spans="1:14" x14ac:dyDescent="0.25">
      <c r="A62" s="37" t="s">
        <v>61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f t="shared" si="9"/>
        <v>0</v>
      </c>
    </row>
    <row r="63" spans="1:14" x14ac:dyDescent="0.25">
      <c r="A63" s="38" t="s">
        <v>62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f t="shared" si="9"/>
        <v>0</v>
      </c>
    </row>
    <row r="64" spans="1:14" x14ac:dyDescent="0.25">
      <c r="A64" s="39" t="s">
        <v>13</v>
      </c>
      <c r="B64" s="11">
        <f t="shared" ref="B64:N64" si="10">SUM(B59:B63)</f>
        <v>500</v>
      </c>
      <c r="C64" s="11">
        <f t="shared" si="10"/>
        <v>500</v>
      </c>
      <c r="D64" s="11">
        <f t="shared" si="10"/>
        <v>500</v>
      </c>
      <c r="E64" s="11">
        <f t="shared" si="10"/>
        <v>3000</v>
      </c>
      <c r="F64" s="11">
        <f t="shared" si="10"/>
        <v>5500</v>
      </c>
      <c r="G64" s="11">
        <f t="shared" si="10"/>
        <v>500</v>
      </c>
      <c r="H64" s="11">
        <f t="shared" si="10"/>
        <v>500</v>
      </c>
      <c r="I64" s="11">
        <f t="shared" si="10"/>
        <v>500</v>
      </c>
      <c r="J64" s="11">
        <f t="shared" si="10"/>
        <v>500</v>
      </c>
      <c r="K64" s="11">
        <f t="shared" si="10"/>
        <v>3000</v>
      </c>
      <c r="L64" s="11">
        <f t="shared" si="10"/>
        <v>500</v>
      </c>
      <c r="M64" s="11">
        <f t="shared" si="10"/>
        <v>500</v>
      </c>
      <c r="N64" s="11">
        <f t="shared" si="10"/>
        <v>16000</v>
      </c>
    </row>
    <row r="65" spans="1:14" x14ac:dyDescent="0.25">
      <c r="A65" s="34"/>
      <c r="B65" s="7">
        <f t="shared" ref="B65:N65" si="11">B64+B56</f>
        <v>5500</v>
      </c>
      <c r="C65" s="7">
        <f t="shared" si="11"/>
        <v>5500</v>
      </c>
      <c r="D65" s="7">
        <f t="shared" si="11"/>
        <v>5500</v>
      </c>
      <c r="E65" s="7">
        <f t="shared" si="11"/>
        <v>8000</v>
      </c>
      <c r="F65" s="7">
        <f t="shared" si="11"/>
        <v>10500</v>
      </c>
      <c r="G65" s="7">
        <f t="shared" si="11"/>
        <v>5500</v>
      </c>
      <c r="H65" s="7">
        <f t="shared" si="11"/>
        <v>5500</v>
      </c>
      <c r="I65" s="7">
        <f t="shared" si="11"/>
        <v>5500</v>
      </c>
      <c r="J65" s="7">
        <f t="shared" si="11"/>
        <v>5500</v>
      </c>
      <c r="K65" s="7">
        <f t="shared" si="11"/>
        <v>8000</v>
      </c>
      <c r="L65" s="7">
        <f t="shared" si="11"/>
        <v>5500</v>
      </c>
      <c r="M65" s="7">
        <f t="shared" si="11"/>
        <v>5500</v>
      </c>
      <c r="N65" s="7">
        <f t="shared" si="11"/>
        <v>76000</v>
      </c>
    </row>
    <row r="66" spans="1:14" x14ac:dyDescent="0.25">
      <c r="A66" s="34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x14ac:dyDescent="0.25">
      <c r="A67" s="40" t="s">
        <v>63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</row>
    <row r="68" spans="1:14" x14ac:dyDescent="0.25">
      <c r="A68" s="42" t="s">
        <v>64</v>
      </c>
      <c r="B68" s="6">
        <v>3000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3000</v>
      </c>
    </row>
    <row r="69" spans="1:14" x14ac:dyDescent="0.25">
      <c r="A69" s="42" t="s">
        <v>65</v>
      </c>
      <c r="B69" s="6">
        <v>0</v>
      </c>
      <c r="C69" s="6">
        <v>0</v>
      </c>
      <c r="D69" s="6">
        <v>0</v>
      </c>
      <c r="E69" s="6">
        <v>0</v>
      </c>
      <c r="F69" s="6">
        <v>15000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f t="shared" ref="N69:N75" si="12">SUM(B69:M69)</f>
        <v>15000</v>
      </c>
    </row>
    <row r="70" spans="1:14" x14ac:dyDescent="0.25">
      <c r="A70" s="42" t="s">
        <v>66</v>
      </c>
      <c r="B70" s="6">
        <v>0</v>
      </c>
      <c r="C70" s="6">
        <v>0</v>
      </c>
      <c r="D70" s="6">
        <v>0</v>
      </c>
      <c r="E70" s="6">
        <v>0</v>
      </c>
      <c r="F70" s="6">
        <v>3000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f t="shared" si="12"/>
        <v>3000</v>
      </c>
    </row>
    <row r="71" spans="1:14" x14ac:dyDescent="0.25">
      <c r="A71" s="42" t="s">
        <v>32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30000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f t="shared" si="12"/>
        <v>30000</v>
      </c>
    </row>
    <row r="72" spans="1:14" x14ac:dyDescent="0.25">
      <c r="A72" s="42" t="s">
        <v>33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12000</v>
      </c>
      <c r="L72" s="6">
        <v>0</v>
      </c>
      <c r="M72" s="6">
        <v>0</v>
      </c>
      <c r="N72" s="6">
        <f t="shared" si="12"/>
        <v>12000</v>
      </c>
    </row>
    <row r="73" spans="1:14" x14ac:dyDescent="0.25">
      <c r="A73" s="42" t="s">
        <v>67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10000</v>
      </c>
      <c r="N73" s="6">
        <f t="shared" si="12"/>
        <v>10000</v>
      </c>
    </row>
    <row r="74" spans="1:14" x14ac:dyDescent="0.25">
      <c r="A74" s="43" t="s">
        <v>68</v>
      </c>
      <c r="B74" s="9">
        <v>0</v>
      </c>
      <c r="C74" s="9">
        <v>0</v>
      </c>
      <c r="D74" s="9">
        <v>500</v>
      </c>
      <c r="E74" s="9">
        <v>0</v>
      </c>
      <c r="F74" s="9">
        <v>0</v>
      </c>
      <c r="G74" s="9">
        <v>500</v>
      </c>
      <c r="H74" s="9">
        <v>0</v>
      </c>
      <c r="I74" s="9">
        <v>0</v>
      </c>
      <c r="J74" s="9">
        <v>500</v>
      </c>
      <c r="K74" s="9">
        <v>0</v>
      </c>
      <c r="L74" s="9">
        <v>0</v>
      </c>
      <c r="M74" s="9">
        <v>500</v>
      </c>
      <c r="N74" s="9">
        <f t="shared" si="12"/>
        <v>2000</v>
      </c>
    </row>
    <row r="75" spans="1:14" x14ac:dyDescent="0.25">
      <c r="A75" s="44" t="s">
        <v>13</v>
      </c>
      <c r="B75" s="11">
        <f>SUM(B71:B74)</f>
        <v>0</v>
      </c>
      <c r="C75" s="11">
        <v>1500</v>
      </c>
      <c r="D75" s="11">
        <f t="shared" ref="D75:M75" si="13">SUM(D67:D74)</f>
        <v>500</v>
      </c>
      <c r="E75" s="11">
        <f t="shared" si="13"/>
        <v>0</v>
      </c>
      <c r="F75" s="11">
        <f t="shared" si="13"/>
        <v>18000</v>
      </c>
      <c r="G75" s="11">
        <f t="shared" si="13"/>
        <v>30500</v>
      </c>
      <c r="H75" s="11">
        <f t="shared" si="13"/>
        <v>0</v>
      </c>
      <c r="I75" s="11">
        <f t="shared" si="13"/>
        <v>0</v>
      </c>
      <c r="J75" s="11">
        <f t="shared" si="13"/>
        <v>500</v>
      </c>
      <c r="K75" s="11">
        <f t="shared" si="13"/>
        <v>12000</v>
      </c>
      <c r="L75" s="11">
        <f t="shared" si="13"/>
        <v>0</v>
      </c>
      <c r="M75" s="11">
        <f t="shared" si="13"/>
        <v>10500</v>
      </c>
      <c r="N75" s="11">
        <f t="shared" si="12"/>
        <v>73500</v>
      </c>
    </row>
    <row r="76" spans="1:14" x14ac:dyDescent="0.25">
      <c r="A76" s="12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x14ac:dyDescent="0.25">
      <c r="A77" s="45" t="s">
        <v>69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</row>
    <row r="78" spans="1:14" x14ac:dyDescent="0.25">
      <c r="A78" s="47" t="s">
        <v>70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10000</v>
      </c>
      <c r="L78" s="6">
        <v>0</v>
      </c>
      <c r="M78" s="6">
        <v>0</v>
      </c>
      <c r="N78" s="6">
        <v>10000</v>
      </c>
    </row>
    <row r="79" spans="1:14" x14ac:dyDescent="0.25">
      <c r="A79" s="47" t="s">
        <v>71</v>
      </c>
      <c r="B79" s="6">
        <v>0</v>
      </c>
      <c r="C79" s="6">
        <v>0</v>
      </c>
      <c r="D79" s="6">
        <v>2500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f t="shared" ref="N79:N81" si="14">SUM(B79:M79)</f>
        <v>2500</v>
      </c>
    </row>
    <row r="80" spans="1:14" x14ac:dyDescent="0.25">
      <c r="A80" s="47" t="s">
        <v>72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5000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f t="shared" si="14"/>
        <v>5000</v>
      </c>
    </row>
    <row r="81" spans="1:14" x14ac:dyDescent="0.25">
      <c r="A81" s="47" t="s">
        <v>72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f t="shared" si="14"/>
        <v>0</v>
      </c>
    </row>
    <row r="82" spans="1:14" x14ac:dyDescent="0.25">
      <c r="A82" s="48" t="s">
        <v>72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</row>
    <row r="83" spans="1:14" x14ac:dyDescent="0.25">
      <c r="A83" s="49" t="s">
        <v>13</v>
      </c>
      <c r="B83" s="11">
        <f t="shared" ref="B83:N83" si="15">SUM(B78:B82)</f>
        <v>0</v>
      </c>
      <c r="C83" s="11">
        <f t="shared" si="15"/>
        <v>0</v>
      </c>
      <c r="D83" s="11">
        <f t="shared" si="15"/>
        <v>2500</v>
      </c>
      <c r="E83" s="11">
        <f t="shared" si="15"/>
        <v>0</v>
      </c>
      <c r="F83" s="11">
        <f t="shared" si="15"/>
        <v>0</v>
      </c>
      <c r="G83" s="11">
        <f t="shared" si="15"/>
        <v>5000</v>
      </c>
      <c r="H83" s="11">
        <f t="shared" si="15"/>
        <v>0</v>
      </c>
      <c r="I83" s="11">
        <f t="shared" si="15"/>
        <v>0</v>
      </c>
      <c r="J83" s="11">
        <f t="shared" si="15"/>
        <v>0</v>
      </c>
      <c r="K83" s="11">
        <f t="shared" si="15"/>
        <v>10000</v>
      </c>
      <c r="L83" s="11">
        <f t="shared" si="15"/>
        <v>0</v>
      </c>
      <c r="M83" s="11">
        <f t="shared" si="15"/>
        <v>0</v>
      </c>
      <c r="N83" s="11">
        <f t="shared" si="15"/>
        <v>17500</v>
      </c>
    </row>
    <row r="84" spans="1:14" x14ac:dyDescent="0.25">
      <c r="A84" s="12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x14ac:dyDescent="0.25">
      <c r="A85" s="50" t="s">
        <v>73</v>
      </c>
      <c r="B85" s="51">
        <f t="shared" ref="B85:N85" si="16">SUM(B56+B64+B75+B83)</f>
        <v>5500</v>
      </c>
      <c r="C85" s="51">
        <f t="shared" si="16"/>
        <v>7000</v>
      </c>
      <c r="D85" s="51">
        <f t="shared" si="16"/>
        <v>8500</v>
      </c>
      <c r="E85" s="51">
        <f t="shared" si="16"/>
        <v>8000</v>
      </c>
      <c r="F85" s="51">
        <f t="shared" si="16"/>
        <v>28500</v>
      </c>
      <c r="G85" s="51">
        <f t="shared" si="16"/>
        <v>41000</v>
      </c>
      <c r="H85" s="51">
        <f t="shared" si="16"/>
        <v>5500</v>
      </c>
      <c r="I85" s="51">
        <f t="shared" si="16"/>
        <v>5500</v>
      </c>
      <c r="J85" s="51">
        <f t="shared" si="16"/>
        <v>6000</v>
      </c>
      <c r="K85" s="51">
        <f t="shared" si="16"/>
        <v>30000</v>
      </c>
      <c r="L85" s="51">
        <f t="shared" si="16"/>
        <v>5500</v>
      </c>
      <c r="M85" s="51">
        <f t="shared" si="16"/>
        <v>16000</v>
      </c>
      <c r="N85" s="51">
        <f t="shared" si="16"/>
        <v>167000</v>
      </c>
    </row>
    <row r="86" spans="1:14" x14ac:dyDescent="0.25">
      <c r="A86" s="26" t="s">
        <v>74</v>
      </c>
      <c r="B86" s="11">
        <f t="shared" ref="B86:N86" si="17">SUM(B85-B52)</f>
        <v>-11646</v>
      </c>
      <c r="C86" s="11">
        <f t="shared" si="17"/>
        <v>424</v>
      </c>
      <c r="D86" s="11">
        <f t="shared" si="17"/>
        <v>-6176</v>
      </c>
      <c r="E86" s="11">
        <f t="shared" si="17"/>
        <v>-22376</v>
      </c>
      <c r="F86" s="11">
        <f t="shared" si="17"/>
        <v>6462</v>
      </c>
      <c r="G86" s="11">
        <f t="shared" si="17"/>
        <v>5319</v>
      </c>
      <c r="H86" s="11">
        <f t="shared" si="17"/>
        <v>-10900</v>
      </c>
      <c r="I86" s="11">
        <f t="shared" si="17"/>
        <v>3850</v>
      </c>
      <c r="J86" s="11">
        <f t="shared" si="17"/>
        <v>-14400</v>
      </c>
      <c r="K86" s="11">
        <f t="shared" si="17"/>
        <v>5350</v>
      </c>
      <c r="L86" s="11">
        <f t="shared" si="17"/>
        <v>-800</v>
      </c>
      <c r="M86" s="11">
        <f t="shared" si="17"/>
        <v>14975</v>
      </c>
      <c r="N86" s="11">
        <f t="shared" si="17"/>
        <v>-29918</v>
      </c>
    </row>
    <row r="87" spans="1:14" x14ac:dyDescent="0.25">
      <c r="A87" s="52" t="s">
        <v>75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4">
        <f>N52/N85</f>
        <v>1.1791497005988023</v>
      </c>
    </row>
    <row r="88" spans="1:14" x14ac:dyDescent="0.25">
      <c r="A88" s="55" t="s">
        <v>76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56">
        <f>N19/N50</f>
        <v>5.543820224719101E-2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Melody Kief</dc:creator>
  <cp:lastModifiedBy>Melody Kief</cp:lastModifiedBy>
  <dcterms:created xsi:type="dcterms:W3CDTF">2023-08-10T20:28:30Z</dcterms:created>
  <dcterms:modified xsi:type="dcterms:W3CDTF">2023-08-10T20:29:38Z</dcterms:modified>
</cp:coreProperties>
</file>