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30" yWindow="600" windowWidth="24825" windowHeight="15000"/>
  </bookViews>
  <sheets>
    <sheet name="Sheet1" sheetId="1" r:id="rId1"/>
    <sheet name="Sheet2" sheetId="2" r:id="rId2"/>
    <sheet name="Sheet3" sheetId="3" r:id="rId3"/>
    <sheet name="Sheet4" sheetId="4" r:id="rId4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1" i="1" l="1"/>
  <c r="D46" i="1"/>
  <c r="D48" i="1" l="1"/>
  <c r="D50" i="1" s="1"/>
  <c r="AO82" i="3" l="1"/>
  <c r="AB82" i="3"/>
  <c r="AC102" i="3"/>
  <c r="AQ58" i="3" l="1"/>
  <c r="AV61" i="3" l="1"/>
  <c r="AX93" i="3" l="1"/>
  <c r="AV82" i="3"/>
  <c r="AV85" i="3" s="1"/>
  <c r="AV91" i="3"/>
  <c r="AV105" i="3" s="1"/>
  <c r="AX105" i="3" s="1"/>
  <c r="AV107" i="3" l="1"/>
  <c r="AV109" i="3" s="1"/>
  <c r="AV112" i="3" s="1"/>
  <c r="AO91" i="3"/>
  <c r="AO105" i="3" s="1"/>
  <c r="AQ105" i="3" s="1"/>
  <c r="AQ82" i="3"/>
  <c r="AO61" i="3"/>
  <c r="AV115" i="3" l="1"/>
  <c r="AX112" i="3"/>
  <c r="AO85" i="3"/>
  <c r="AO107" i="3" s="1"/>
  <c r="AO109" i="3" s="1"/>
  <c r="AO112" i="3" s="1"/>
  <c r="AO115" i="3" l="1"/>
  <c r="AQ112" i="3"/>
  <c r="AI91" i="3"/>
  <c r="AI105" i="3" s="1"/>
  <c r="AI82" i="3"/>
  <c r="AI61" i="3"/>
  <c r="AB91" i="3"/>
  <c r="AB105" i="3" s="1"/>
  <c r="AB61" i="3"/>
  <c r="AI85" i="3" l="1"/>
  <c r="AI107" i="3" s="1"/>
  <c r="AB85" i="3"/>
  <c r="AB107" i="3" s="1"/>
  <c r="AB109" i="3" l="1"/>
  <c r="AB112" i="3" s="1"/>
  <c r="AI109" i="3"/>
  <c r="AI112" i="3" s="1"/>
  <c r="AI115" i="3" s="1"/>
  <c r="AD112" i="3" l="1"/>
  <c r="AB115" i="3"/>
  <c r="J22" i="4" l="1"/>
  <c r="C31" i="4"/>
  <c r="J30" i="4"/>
  <c r="J29" i="4"/>
  <c r="H15" i="4"/>
  <c r="H31" i="4" s="1"/>
  <c r="G15" i="4"/>
  <c r="G31" i="4" s="1"/>
  <c r="F15" i="4"/>
  <c r="F31" i="4" s="1"/>
  <c r="E15" i="4"/>
  <c r="E31" i="4" s="1"/>
  <c r="D15" i="4"/>
  <c r="D31" i="4" s="1"/>
  <c r="I15" i="4"/>
  <c r="I31" i="4" s="1"/>
  <c r="I9" i="4"/>
  <c r="I33" i="4" l="1"/>
  <c r="AO49" i="3"/>
  <c r="AO35" i="3"/>
  <c r="AO24" i="3"/>
  <c r="AO15" i="3"/>
  <c r="AO9" i="3"/>
  <c r="AO40" i="3" l="1"/>
  <c r="AO17" i="3"/>
  <c r="H9" i="4"/>
  <c r="AI31" i="3"/>
  <c r="AI40" i="3" s="1"/>
  <c r="AI25" i="3"/>
  <c r="AI9" i="3"/>
  <c r="AI49" i="3"/>
  <c r="AO41" i="3" l="1"/>
  <c r="AO43" i="3" s="1"/>
  <c r="H33" i="4"/>
  <c r="AI27" i="3"/>
  <c r="AI41" i="3" s="1"/>
  <c r="AI43" i="3" s="1"/>
  <c r="J28" i="4"/>
  <c r="J27" i="4"/>
  <c r="J26" i="4"/>
  <c r="J25" i="4"/>
  <c r="J24" i="4"/>
  <c r="J23" i="4"/>
  <c r="J21" i="4"/>
  <c r="J20" i="4"/>
  <c r="J19" i="4"/>
  <c r="J18" i="4"/>
  <c r="J17" i="4"/>
  <c r="J16" i="4"/>
  <c r="J14" i="4"/>
  <c r="J13" i="4"/>
  <c r="J12" i="4"/>
  <c r="J8" i="4"/>
  <c r="J7" i="4"/>
  <c r="J6" i="4"/>
  <c r="G9" i="4"/>
  <c r="F9" i="4"/>
  <c r="E9" i="4"/>
  <c r="D9" i="4"/>
  <c r="C9" i="4"/>
  <c r="J15" i="4" l="1"/>
  <c r="J31" i="4" s="1"/>
  <c r="J9" i="4"/>
  <c r="C33" i="4"/>
  <c r="E33" i="4"/>
  <c r="D33" i="4"/>
  <c r="G33" i="4"/>
  <c r="F33" i="4"/>
  <c r="AB9" i="3"/>
  <c r="AB49" i="3"/>
  <c r="AB29" i="3"/>
  <c r="AB39" i="3" s="1"/>
  <c r="AB16" i="3"/>
  <c r="C35" i="4" l="1"/>
  <c r="D34" i="4" s="1"/>
  <c r="D35" i="4" s="1"/>
  <c r="E34" i="4" s="1"/>
  <c r="E35" i="4" s="1"/>
  <c r="F34" i="4" s="1"/>
  <c r="F35" i="4" s="1"/>
  <c r="G34" i="4" s="1"/>
  <c r="G35" i="4" s="1"/>
  <c r="H34" i="4" s="1"/>
  <c r="H35" i="4" s="1"/>
  <c r="I34" i="4" s="1"/>
  <c r="I35" i="4" s="1"/>
  <c r="J33" i="4"/>
  <c r="J35" i="4" s="1"/>
  <c r="AB19" i="3"/>
  <c r="AB41" i="3" s="1"/>
  <c r="AB43" i="3" s="1"/>
  <c r="U16" i="3"/>
  <c r="U9" i="3"/>
  <c r="U49" i="3"/>
  <c r="U29" i="3"/>
  <c r="U39" i="3" s="1"/>
  <c r="U19" i="3" l="1"/>
  <c r="U41" i="3" s="1"/>
  <c r="U43" i="3" s="1"/>
  <c r="N49" i="3"/>
  <c r="N21" i="3" l="1"/>
  <c r="N29" i="3"/>
  <c r="N39" i="3" s="1"/>
  <c r="N43" i="3" l="1"/>
  <c r="N9" i="3"/>
  <c r="N24" i="3" s="1"/>
  <c r="N41" i="3" s="1"/>
  <c r="F42" i="3"/>
  <c r="F24" i="3"/>
  <c r="F32" i="3" s="1"/>
  <c r="F16" i="3"/>
  <c r="F9" i="3"/>
  <c r="F19" i="3" l="1"/>
  <c r="F34" i="3" s="1"/>
  <c r="F36" i="3" s="1"/>
  <c r="F44" i="2"/>
  <c r="D4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E34" i="2"/>
  <c r="D34" i="2"/>
  <c r="N13" i="2"/>
  <c r="P13" i="2"/>
  <c r="O13" i="2"/>
  <c r="M13" i="2"/>
  <c r="L13" i="2"/>
  <c r="K13" i="2"/>
  <c r="J13" i="2"/>
  <c r="E12" i="2"/>
  <c r="F11" i="2"/>
  <c r="F10" i="2"/>
  <c r="F9" i="2"/>
  <c r="D12" i="2"/>
  <c r="D36" i="2" s="1"/>
  <c r="F12" i="2" l="1"/>
  <c r="E36" i="2"/>
  <c r="F34" i="2"/>
  <c r="F36" i="2" s="1"/>
  <c r="F38" i="2" s="1"/>
  <c r="D38" i="2"/>
  <c r="E37" i="2" s="1"/>
  <c r="E38" i="2" s="1"/>
</calcChain>
</file>

<file path=xl/comments1.xml><?xml version="1.0" encoding="utf-8"?>
<comments xmlns="http://schemas.openxmlformats.org/spreadsheetml/2006/main">
  <authors>
    <author>Charles Cooper</author>
  </authors>
  <commentList>
    <comment ref="AK15" authorId="0">
      <text>
        <r>
          <rPr>
            <b/>
            <sz val="9"/>
            <color indexed="81"/>
            <rFont val="Tahoma"/>
            <family val="2"/>
          </rPr>
          <t>Charles Cooper: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E25" authorId="0">
      <text>
        <r>
          <rPr>
            <b/>
            <sz val="9"/>
            <color indexed="81"/>
            <rFont val="Tahoma"/>
            <family val="2"/>
          </rPr>
          <t>Charles Cooper: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E87" authorId="0">
      <text>
        <r>
          <rPr>
            <b/>
            <sz val="9"/>
            <color indexed="81"/>
            <rFont val="Tahoma"/>
            <family val="2"/>
          </rPr>
          <t>Charles Cooper: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K87" authorId="0">
      <text>
        <r>
          <rPr>
            <b/>
            <sz val="9"/>
            <color indexed="81"/>
            <rFont val="Tahoma"/>
            <family val="2"/>
          </rPr>
          <t>Charles Cooper: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R87" authorId="0">
      <text>
        <r>
          <rPr>
            <b/>
            <sz val="9"/>
            <color indexed="81"/>
            <rFont val="Tahoma"/>
            <family val="2"/>
          </rPr>
          <t>Charles Cooper: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<sst xmlns="http://schemas.openxmlformats.org/spreadsheetml/2006/main" count="575" uniqueCount="190">
  <si>
    <t>Contributions</t>
  </si>
  <si>
    <t xml:space="preserve">           Total Available</t>
  </si>
  <si>
    <t>Website</t>
  </si>
  <si>
    <t xml:space="preserve"> </t>
  </si>
  <si>
    <t>Telephone</t>
  </si>
  <si>
    <t xml:space="preserve">         Total Expenses </t>
  </si>
  <si>
    <t>Expenses</t>
  </si>
  <si>
    <t>Office Equipment</t>
  </si>
  <si>
    <t>Office Rent</t>
  </si>
  <si>
    <t>Meetings &amp; Travel</t>
  </si>
  <si>
    <t>Marketing</t>
  </si>
  <si>
    <t>Dues &amp; Subscriptions</t>
  </si>
  <si>
    <t>Licenses &amp; Permits</t>
  </si>
  <si>
    <t>Postage &amp; Shipping</t>
  </si>
  <si>
    <t>Office Supplies &amp; Services</t>
  </si>
  <si>
    <t>Yr to Date</t>
  </si>
  <si>
    <t>Interest</t>
  </si>
  <si>
    <t>Contributions In Kind</t>
  </si>
  <si>
    <t>Increase in Net Assets</t>
  </si>
  <si>
    <t>Net Assets at Beginning of Year</t>
  </si>
  <si>
    <t>Net Assets at End of Year</t>
  </si>
  <si>
    <t>Video-in-kind expense</t>
  </si>
  <si>
    <t>Marketing and consultant fees</t>
  </si>
  <si>
    <t xml:space="preserve">Revenue </t>
  </si>
  <si>
    <t>SPRINGBOARD LANDINGS, INC</t>
  </si>
  <si>
    <t>(UNAUDITED) STATEMENTS OF ACTIVITIES</t>
  </si>
  <si>
    <t xml:space="preserve">Totals </t>
  </si>
  <si>
    <t xml:space="preserve">Thru </t>
  </si>
  <si>
    <t>6/30/16</t>
  </si>
  <si>
    <t>Land Expense</t>
  </si>
  <si>
    <t>June 30 2016</t>
  </si>
  <si>
    <t>Net Assets at Beginning / month</t>
  </si>
  <si>
    <t>July</t>
  </si>
  <si>
    <t>Salaries</t>
  </si>
  <si>
    <t>FWT</t>
  </si>
  <si>
    <t>Medicare</t>
  </si>
  <si>
    <t>W/C Insurance</t>
  </si>
  <si>
    <t>General Liability Insurance</t>
  </si>
  <si>
    <t>FICA</t>
  </si>
  <si>
    <t>Checking</t>
  </si>
  <si>
    <t>Thru July 31 2016</t>
  </si>
  <si>
    <t>Increase/Decrease in Net Assets</t>
  </si>
  <si>
    <t>DEPOSIT ACCOUNTS</t>
  </si>
  <si>
    <t>Business Money Market</t>
  </si>
  <si>
    <t>Lifegreen Not for Profit Checking</t>
  </si>
  <si>
    <t>Bank Accounts</t>
  </si>
  <si>
    <t>Regular</t>
  </si>
  <si>
    <t>Lifegreen Checking</t>
  </si>
  <si>
    <t>July 2016</t>
  </si>
  <si>
    <t>Contributions Received</t>
  </si>
  <si>
    <t>Prentice Brink</t>
  </si>
  <si>
    <t>Richard &amp; Joyce Whitmer</t>
  </si>
  <si>
    <t>Bonnie &amp; Clark Lamping</t>
  </si>
  <si>
    <t>Johnny Legette</t>
  </si>
  <si>
    <t xml:space="preserve">Total </t>
  </si>
  <si>
    <t>Sub Total</t>
  </si>
  <si>
    <t>Less Expenses</t>
  </si>
  <si>
    <t>Payroll</t>
  </si>
  <si>
    <t>Less withholdings</t>
  </si>
  <si>
    <t>Net Payroll</t>
  </si>
  <si>
    <t>Website Maintenance</t>
  </si>
  <si>
    <t>Gen Liability Insurance</t>
  </si>
  <si>
    <t>Employee Background Check</t>
  </si>
  <si>
    <t>Business Cards</t>
  </si>
  <si>
    <t>PayPal Fees</t>
  </si>
  <si>
    <t>Total Expenses</t>
  </si>
  <si>
    <t>Total Cash End of Month</t>
  </si>
  <si>
    <t>Interest Income</t>
  </si>
  <si>
    <t>Payroll Tax Expense</t>
  </si>
  <si>
    <t>Domain Names (10 years)</t>
  </si>
  <si>
    <t>Total Cash In Bank-End of Month</t>
  </si>
  <si>
    <t>Amazon Foundation</t>
  </si>
  <si>
    <t xml:space="preserve">Increase (Decrease) In Funds For the Month </t>
  </si>
  <si>
    <t>Springboard Landings, Inc</t>
  </si>
  <si>
    <t>August 2016</t>
  </si>
  <si>
    <t>Total Cash Beginning of Month</t>
  </si>
  <si>
    <t>Rev. Joseph P. Breen</t>
  </si>
  <si>
    <t>Carolyn Blanford</t>
  </si>
  <si>
    <t>John Cooper In-Kind (10 Years Domani Names)</t>
  </si>
  <si>
    <t>Connie Aull</t>
  </si>
  <si>
    <t>Prienice  Brink</t>
  </si>
  <si>
    <t>Merck Foundation Matching Donation</t>
  </si>
  <si>
    <t>Deposit July  Payroll Taxes Withheld</t>
  </si>
  <si>
    <t>Gen Liability Insurance- Change Company</t>
  </si>
  <si>
    <t>Kroger</t>
  </si>
  <si>
    <t>September 2016</t>
  </si>
  <si>
    <t>Deposit August  Payroll Taxes Withheld</t>
  </si>
  <si>
    <t>Office Supplies (Ink &amp; 3 Hole Punch)</t>
  </si>
  <si>
    <t>Deposit September  Payroll Taxes Withheld</t>
  </si>
  <si>
    <t>Domain Names</t>
  </si>
  <si>
    <t>October  2016</t>
  </si>
  <si>
    <t>Rhoda Scherer Donation In Kind</t>
  </si>
  <si>
    <t>Office Supplies (Brochures)</t>
  </si>
  <si>
    <t>Office Supplies (Newsletter)</t>
  </si>
  <si>
    <t>August</t>
  </si>
  <si>
    <t>September</t>
  </si>
  <si>
    <t>October</t>
  </si>
  <si>
    <t>Less Withholdings</t>
  </si>
  <si>
    <t>Net Assets at Month End</t>
  </si>
  <si>
    <t>Deposit Payroll Taxes Withheld</t>
  </si>
  <si>
    <t>November</t>
  </si>
  <si>
    <t>December</t>
  </si>
  <si>
    <t>Totals</t>
  </si>
  <si>
    <t>2016 Income Statement</t>
  </si>
  <si>
    <t>Detailed Monthly after Hiring Full Time Emoloyee</t>
  </si>
  <si>
    <t>November  2016</t>
  </si>
  <si>
    <t>Denise Johnson</t>
  </si>
  <si>
    <t>Charlie Cooper</t>
  </si>
  <si>
    <t>Dennison Home Staging</t>
  </si>
  <si>
    <t>John and Fran Myer</t>
  </si>
  <si>
    <t>Sue and Clarence Greenwell</t>
  </si>
  <si>
    <t>Bonnie and Tom Case</t>
  </si>
  <si>
    <t>Harold and Julia Hagan</t>
  </si>
  <si>
    <t>Donna and Frank DeCoster</t>
  </si>
  <si>
    <t>Majorie O'Neil</t>
  </si>
  <si>
    <t>Deposit October  Payroll Taxes Withheld</t>
  </si>
  <si>
    <t>Miscellaneous</t>
  </si>
  <si>
    <t>Amazon</t>
  </si>
  <si>
    <t>Office Supplies</t>
  </si>
  <si>
    <t>Laand Closing Cost</t>
  </si>
  <si>
    <t xml:space="preserve">      Record Warranty Deed</t>
  </si>
  <si>
    <t xml:space="preserve">      Title Insurance</t>
  </si>
  <si>
    <t>Postage</t>
  </si>
  <si>
    <t>Penn Nat'l Insurance</t>
  </si>
  <si>
    <t>CAN Insurance</t>
  </si>
  <si>
    <t>December  2016</t>
  </si>
  <si>
    <t xml:space="preserve">  </t>
  </si>
  <si>
    <t xml:space="preserve">      Net Salary Expense</t>
  </si>
  <si>
    <t>Land Expense-Enviromental Report</t>
  </si>
  <si>
    <t>land Expense-Warranty Deed</t>
  </si>
  <si>
    <t>Land Expense-Title Insurance</t>
  </si>
  <si>
    <t>January 2017</t>
  </si>
  <si>
    <t>February 2017</t>
  </si>
  <si>
    <t>Michelle Thomas</t>
  </si>
  <si>
    <t>Brooks Excavation</t>
  </si>
  <si>
    <t>Matt Nicks</t>
  </si>
  <si>
    <t>Dr John W and Frances Myers</t>
  </si>
  <si>
    <t>Office Supplies and Expense</t>
  </si>
  <si>
    <t>Dues and Subscriptions</t>
  </si>
  <si>
    <t>Electricity</t>
  </si>
  <si>
    <t>Water</t>
  </si>
  <si>
    <t>Utility Deposits</t>
  </si>
  <si>
    <t>Deposit December Payroll Taxes Withheld</t>
  </si>
  <si>
    <t>Deposit January   Payroll Taxes Withheld</t>
  </si>
  <si>
    <t>Water Includes 50.00 hook up fee</t>
  </si>
  <si>
    <t>Martha Rudman</t>
  </si>
  <si>
    <t>License &amp; Permits</t>
  </si>
  <si>
    <t>March 2017</t>
  </si>
  <si>
    <t>Buffalo Wild Wings</t>
  </si>
  <si>
    <t>Metro Parks &amp; Rec Deposit</t>
  </si>
  <si>
    <t>Anastasia and Geo Wade</t>
  </si>
  <si>
    <t>Stephen Hagan</t>
  </si>
  <si>
    <t>Apri l2017</t>
  </si>
  <si>
    <t>Joe and Bunny Morgan</t>
  </si>
  <si>
    <t>Bruce or Carolyn Schindler</t>
  </si>
  <si>
    <t>D &amp; O Insurance</t>
  </si>
  <si>
    <t>Misc</t>
  </si>
  <si>
    <t xml:space="preserve">           Total Revenue</t>
  </si>
  <si>
    <t>Meetings and Travel</t>
  </si>
  <si>
    <t>Budget</t>
  </si>
  <si>
    <t>Marketing Supplies and Postage</t>
  </si>
  <si>
    <t>Processing Fees The Big Payback</t>
  </si>
  <si>
    <t>Donations in- kind</t>
  </si>
  <si>
    <t xml:space="preserve">Payroll Tax Expense .0765 </t>
  </si>
  <si>
    <t>Fund Raising Events</t>
  </si>
  <si>
    <t>license, Dues and Subscriptions</t>
  </si>
  <si>
    <t>Big Payback Thru CFMT</t>
  </si>
  <si>
    <t xml:space="preserve">Big Payback Matching Bellevue Comm Found </t>
  </si>
  <si>
    <t>Big Payback Matching Merck &amp; Goldman Sacks</t>
  </si>
  <si>
    <t>Big Payback Direct to Springboard</t>
  </si>
  <si>
    <t xml:space="preserve">    Big Payback Total</t>
  </si>
  <si>
    <t>Donor Software</t>
  </si>
  <si>
    <t>Donations of Stock</t>
  </si>
  <si>
    <t>Bank Fees Stripe and PayPal</t>
  </si>
  <si>
    <t>Quick Books Software</t>
  </si>
  <si>
    <t>Office 365 Software</t>
  </si>
  <si>
    <t>Professional Fees Accounting</t>
  </si>
  <si>
    <t>Professional Fees Legal</t>
  </si>
  <si>
    <t xml:space="preserve">Libility Insurance  </t>
  </si>
  <si>
    <t>23,133.00</t>
  </si>
  <si>
    <t>4,878.00</t>
  </si>
  <si>
    <t>1,430.00</t>
  </si>
  <si>
    <t>200.00</t>
  </si>
  <si>
    <t xml:space="preserve">Payroll Processing </t>
  </si>
  <si>
    <t xml:space="preserve">Office Equipment </t>
  </si>
  <si>
    <t xml:space="preserve">Salaries </t>
  </si>
  <si>
    <t>Net Asstes at End of Year</t>
  </si>
  <si>
    <t xml:space="preserve">2022 Annual Budget </t>
  </si>
  <si>
    <t>1/1/22-12/31/22</t>
  </si>
  <si>
    <t>Springboard Landings, Inc.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</si>
</sst>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.00"/>
    <numFmt numFmtId="165" formatCode="[$-409]mmmm\ d\,\ yyyy;@"/>
  </numFmts>
  <fonts count="9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164" fontId="0" fillId="0" borderId="0" xfId="0" applyNumberFormat="1"/>
    <xf numFmtId="0" fontId="1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0" fontId="1" fillId="0" borderId="0" xfId="0" applyFont="1"/>
    <xf numFmtId="164" fontId="0" fillId="0" borderId="1" xfId="0" applyNumberFormat="1" applyBorder="1"/>
    <xf numFmtId="49" fontId="2" fillId="0" borderId="1" xfId="0" applyNumberFormat="1" applyFont="1" applyBorder="1" applyAlignment="1">
      <alignment horizontal="center"/>
    </xf>
    <xf numFmtId="164" fontId="0" fillId="0" borderId="2" xfId="0" applyNumberFormat="1" applyBorder="1"/>
    <xf numFmtId="164" fontId="0" fillId="0" borderId="3" xfId="0" applyNumberFormat="1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164" fontId="0" fillId="0" borderId="0" xfId="0" applyNumberFormat="1" applyAlignment="1">
      <alignment horizontal="right"/>
    </xf>
    <xf numFmtId="0" fontId="0" fillId="0" borderId="4" xfId="0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64" fontId="0" fillId="0" borderId="2" xfId="0" applyNumberFormat="1" applyBorder="1" applyAlignment="1">
      <alignment horizontal="right"/>
    </xf>
    <xf numFmtId="164" fontId="0" fillId="0" borderId="3" xfId="0" applyNumberFormat="1" applyBorder="1" applyAlignment="1">
      <alignment horizontal="right"/>
    </xf>
    <xf numFmtId="2" fontId="0" fillId="0" borderId="0" xfId="0" applyNumberFormat="1"/>
    <xf numFmtId="49" fontId="0" fillId="0" borderId="0" xfId="0" applyNumberFormat="1" applyAlignment="1">
      <alignment horizontal="center"/>
    </xf>
    <xf numFmtId="4" fontId="0" fillId="0" borderId="0" xfId="0" applyNumberFormat="1"/>
    <xf numFmtId="7" fontId="0" fillId="0" borderId="0" xfId="0" applyNumberFormat="1"/>
    <xf numFmtId="0" fontId="0" fillId="0" borderId="5" xfId="0" applyBorder="1"/>
    <xf numFmtId="164" fontId="0" fillId="0" borderId="5" xfId="0" applyNumberFormat="1" applyBorder="1"/>
    <xf numFmtId="7" fontId="0" fillId="0" borderId="5" xfId="0" applyNumberFormat="1" applyBorder="1"/>
    <xf numFmtId="0" fontId="0" fillId="0" borderId="6" xfId="0" applyBorder="1"/>
    <xf numFmtId="7" fontId="0" fillId="0" borderId="6" xfId="0" applyNumberFormat="1" applyBorder="1"/>
    <xf numFmtId="0" fontId="0" fillId="0" borderId="7" xfId="0" applyBorder="1"/>
    <xf numFmtId="7" fontId="0" fillId="0" borderId="7" xfId="0" applyNumberFormat="1" applyBorder="1"/>
    <xf numFmtId="0" fontId="0" fillId="0" borderId="2" xfId="0" applyBorder="1"/>
    <xf numFmtId="7" fontId="0" fillId="0" borderId="2" xfId="0" applyNumberFormat="1" applyBorder="1"/>
    <xf numFmtId="164" fontId="0" fillId="0" borderId="8" xfId="0" applyNumberFormat="1" applyBorder="1"/>
    <xf numFmtId="0" fontId="0" fillId="0" borderId="0" xfId="0" applyAlignment="1">
      <alignment horizontal="left"/>
    </xf>
    <xf numFmtId="164" fontId="5" fillId="0" borderId="0" xfId="0" applyNumberFormat="1" applyFont="1"/>
    <xf numFmtId="0" fontId="0" fillId="2" borderId="0" xfId="0" applyFill="1"/>
    <xf numFmtId="164" fontId="0" fillId="2" borderId="0" xfId="0" applyNumberFormat="1" applyFill="1"/>
    <xf numFmtId="164" fontId="0" fillId="3" borderId="5" xfId="0" applyNumberFormat="1" applyFill="1" applyBorder="1"/>
    <xf numFmtId="164" fontId="6" fillId="0" borderId="5" xfId="0" applyNumberFormat="1" applyFont="1" applyFill="1" applyBorder="1"/>
    <xf numFmtId="0" fontId="6" fillId="0" borderId="5" xfId="0" applyFont="1" applyFill="1" applyBorder="1"/>
    <xf numFmtId="0" fontId="0" fillId="0" borderId="0" xfId="0" applyFill="1"/>
    <xf numFmtId="164" fontId="0" fillId="0" borderId="0" xfId="0" applyNumberFormat="1" applyFill="1"/>
    <xf numFmtId="0" fontId="6" fillId="0" borderId="0" xfId="0" applyFont="1" applyFill="1"/>
    <xf numFmtId="0" fontId="8" fillId="0" borderId="0" xfId="0" applyFont="1" applyFill="1"/>
    <xf numFmtId="0" fontId="6" fillId="0" borderId="5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7" fillId="0" borderId="5" xfId="0" applyFont="1" applyFill="1" applyBorder="1"/>
    <xf numFmtId="0" fontId="0" fillId="0" borderId="5" xfId="0" applyFill="1" applyBorder="1"/>
    <xf numFmtId="44" fontId="6" fillId="0" borderId="5" xfId="0" applyNumberFormat="1" applyFont="1" applyFill="1" applyBorder="1"/>
    <xf numFmtId="44" fontId="6" fillId="0" borderId="5" xfId="0" applyNumberFormat="1" applyFont="1" applyFill="1" applyBorder="1" applyAlignment="1">
      <alignment horizontal="right"/>
    </xf>
    <xf numFmtId="44" fontId="6" fillId="0" borderId="0" xfId="0" applyNumberFormat="1" applyFont="1" applyFill="1"/>
    <xf numFmtId="0" fontId="0" fillId="0" borderId="0" xfId="0" applyAlignment="1">
      <alignment horizontal="center"/>
    </xf>
    <xf numFmtId="0" fontId="0" fillId="0" borderId="0" xfId="0"/>
    <xf numFmtId="49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4"/>
  <sheetViews>
    <sheetView tabSelected="1" zoomScaleNormal="100" workbookViewId="0">
      <pane xSplit="3" topLeftCell="D1" activePane="topRight" state="frozen"/>
      <selection activeCell="A7" sqref="A7"/>
      <selection pane="topRight" activeCell="C9" sqref="C9"/>
    </sheetView>
  </sheetViews>
  <sheetFormatPr defaultRowHeight="15" x14ac:dyDescent="0.25"/>
  <cols>
    <col min="1" max="1" width="16.5703125" style="38" customWidth="1"/>
    <col min="2" max="2" width="4.42578125" style="37" customWidth="1"/>
    <col min="3" max="3" width="39" style="37" customWidth="1"/>
    <col min="4" max="4" width="14.5703125" style="39" customWidth="1"/>
    <col min="5" max="16384" width="9.140625" style="37"/>
  </cols>
  <sheetData>
    <row r="2" spans="2:4" x14ac:dyDescent="0.25">
      <c r="C2" s="37" t="s">
        <v>189</v>
      </c>
    </row>
    <row r="3" spans="2:4" x14ac:dyDescent="0.25">
      <c r="C3" s="37" t="s">
        <v>188</v>
      </c>
    </row>
    <row r="4" spans="2:4" ht="21" x14ac:dyDescent="0.35">
      <c r="C4" s="40" t="s">
        <v>187</v>
      </c>
    </row>
    <row r="5" spans="2:4" ht="16.5" customHeight="1" x14ac:dyDescent="0.25">
      <c r="B5" s="36"/>
      <c r="C5" s="36"/>
      <c r="D5" s="41">
        <v>2022</v>
      </c>
    </row>
    <row r="6" spans="2:4" x14ac:dyDescent="0.25">
      <c r="B6" s="36"/>
      <c r="C6" s="42"/>
      <c r="D6" s="41" t="s">
        <v>159</v>
      </c>
    </row>
    <row r="7" spans="2:4" x14ac:dyDescent="0.25">
      <c r="B7" s="36"/>
      <c r="C7" s="43"/>
      <c r="D7" s="35"/>
    </row>
    <row r="8" spans="2:4" x14ac:dyDescent="0.25">
      <c r="B8" s="36" t="s">
        <v>23</v>
      </c>
      <c r="C8" s="43"/>
      <c r="D8" s="45"/>
    </row>
    <row r="9" spans="2:4" x14ac:dyDescent="0.25">
      <c r="B9" s="36"/>
      <c r="C9" s="36" t="s">
        <v>0</v>
      </c>
      <c r="D9" s="45">
        <v>44000</v>
      </c>
    </row>
    <row r="10" spans="2:4" x14ac:dyDescent="0.25">
      <c r="B10" s="36"/>
      <c r="C10" s="36" t="s">
        <v>172</v>
      </c>
      <c r="D10" s="45">
        <v>10000</v>
      </c>
    </row>
    <row r="11" spans="2:4" x14ac:dyDescent="0.25">
      <c r="B11" s="36"/>
      <c r="C11" s="36" t="s">
        <v>166</v>
      </c>
      <c r="D11" s="46" t="s">
        <v>179</v>
      </c>
    </row>
    <row r="12" spans="2:4" x14ac:dyDescent="0.25">
      <c r="B12" s="36"/>
      <c r="C12" s="36" t="s">
        <v>169</v>
      </c>
      <c r="D12" s="46" t="s">
        <v>180</v>
      </c>
    </row>
    <row r="13" spans="2:4" x14ac:dyDescent="0.25">
      <c r="B13" s="36"/>
      <c r="C13" s="36" t="s">
        <v>168</v>
      </c>
      <c r="D13" s="46" t="s">
        <v>182</v>
      </c>
    </row>
    <row r="14" spans="2:4" x14ac:dyDescent="0.25">
      <c r="B14" s="36"/>
      <c r="C14" s="36" t="s">
        <v>167</v>
      </c>
      <c r="D14" s="46" t="s">
        <v>181</v>
      </c>
    </row>
    <row r="15" spans="2:4" x14ac:dyDescent="0.25">
      <c r="B15" s="36"/>
      <c r="C15" s="36" t="s">
        <v>170</v>
      </c>
      <c r="D15" s="45">
        <v>29641</v>
      </c>
    </row>
    <row r="16" spans="2:4" x14ac:dyDescent="0.25">
      <c r="B16" s="36"/>
      <c r="C16" s="36" t="s">
        <v>162</v>
      </c>
      <c r="D16" s="45"/>
    </row>
    <row r="17" spans="2:4" x14ac:dyDescent="0.25">
      <c r="B17" s="36"/>
      <c r="C17" s="36" t="s">
        <v>164</v>
      </c>
      <c r="D17" s="45"/>
    </row>
    <row r="18" spans="2:4" x14ac:dyDescent="0.25">
      <c r="B18" s="36"/>
      <c r="C18" s="36" t="s">
        <v>117</v>
      </c>
      <c r="D18" s="45">
        <v>450</v>
      </c>
    </row>
    <row r="19" spans="2:4" x14ac:dyDescent="0.25">
      <c r="B19" s="36"/>
      <c r="C19" s="36" t="s">
        <v>84</v>
      </c>
      <c r="D19" s="45">
        <v>650</v>
      </c>
    </row>
    <row r="20" spans="2:4" x14ac:dyDescent="0.25">
      <c r="B20" s="36"/>
      <c r="C20" s="36" t="s">
        <v>16</v>
      </c>
      <c r="D20" s="45"/>
    </row>
    <row r="21" spans="2:4" x14ac:dyDescent="0.25">
      <c r="B21" s="36"/>
      <c r="C21" s="36" t="s">
        <v>157</v>
      </c>
      <c r="D21" s="45">
        <f>SUM(D9:D20)</f>
        <v>84741</v>
      </c>
    </row>
    <row r="22" spans="2:4" x14ac:dyDescent="0.25">
      <c r="B22" s="36"/>
      <c r="C22" s="36"/>
      <c r="D22" s="45"/>
    </row>
    <row r="23" spans="2:4" x14ac:dyDescent="0.25">
      <c r="B23" s="36" t="s">
        <v>6</v>
      </c>
      <c r="C23" s="36"/>
      <c r="D23" s="45"/>
    </row>
    <row r="24" spans="2:4" x14ac:dyDescent="0.25">
      <c r="B24" s="36"/>
      <c r="C24" s="36" t="s">
        <v>185</v>
      </c>
      <c r="D24" s="45">
        <v>33000</v>
      </c>
    </row>
    <row r="25" spans="2:4" x14ac:dyDescent="0.25">
      <c r="B25" s="36"/>
      <c r="C25" s="36" t="s">
        <v>163</v>
      </c>
      <c r="D25" s="45">
        <v>2500</v>
      </c>
    </row>
    <row r="26" spans="2:4" x14ac:dyDescent="0.25">
      <c r="B26" s="36"/>
      <c r="C26" s="36" t="s">
        <v>183</v>
      </c>
      <c r="D26" s="45">
        <v>804</v>
      </c>
    </row>
    <row r="27" spans="2:4" x14ac:dyDescent="0.25">
      <c r="B27" s="36"/>
      <c r="C27" s="36" t="s">
        <v>171</v>
      </c>
      <c r="D27" s="45">
        <v>1200</v>
      </c>
    </row>
    <row r="28" spans="2:4" x14ac:dyDescent="0.25">
      <c r="B28" s="36"/>
      <c r="C28" s="36" t="s">
        <v>174</v>
      </c>
      <c r="D28" s="45">
        <v>75</v>
      </c>
    </row>
    <row r="29" spans="2:4" x14ac:dyDescent="0.25">
      <c r="B29" s="36"/>
      <c r="C29" s="36" t="s">
        <v>175</v>
      </c>
      <c r="D29" s="45">
        <v>200</v>
      </c>
    </row>
    <row r="30" spans="2:4" x14ac:dyDescent="0.25">
      <c r="B30" s="36"/>
      <c r="C30" s="36" t="s">
        <v>178</v>
      </c>
      <c r="D30" s="45">
        <v>250</v>
      </c>
    </row>
    <row r="31" spans="2:4" x14ac:dyDescent="0.25">
      <c r="B31" s="36"/>
      <c r="C31" s="36" t="s">
        <v>155</v>
      </c>
      <c r="D31" s="45">
        <v>1650</v>
      </c>
    </row>
    <row r="32" spans="2:4" x14ac:dyDescent="0.25">
      <c r="B32" s="36"/>
      <c r="C32" s="36" t="s">
        <v>36</v>
      </c>
      <c r="D32" s="45">
        <v>198</v>
      </c>
    </row>
    <row r="33" spans="2:4" x14ac:dyDescent="0.25">
      <c r="B33" s="36"/>
      <c r="C33" s="36" t="s">
        <v>8</v>
      </c>
      <c r="D33" s="45">
        <v>5400</v>
      </c>
    </row>
    <row r="34" spans="2:4" x14ac:dyDescent="0.25">
      <c r="B34" s="36"/>
      <c r="C34" s="36" t="s">
        <v>176</v>
      </c>
      <c r="D34" s="45">
        <v>3700</v>
      </c>
    </row>
    <row r="35" spans="2:4" x14ac:dyDescent="0.25">
      <c r="B35" s="36"/>
      <c r="C35" s="36" t="s">
        <v>177</v>
      </c>
      <c r="D35" s="45">
        <v>1200</v>
      </c>
    </row>
    <row r="36" spans="2:4" x14ac:dyDescent="0.25">
      <c r="B36" s="36"/>
      <c r="C36" s="36" t="s">
        <v>14</v>
      </c>
      <c r="D36" s="45">
        <v>700</v>
      </c>
    </row>
    <row r="37" spans="2:4" x14ac:dyDescent="0.25">
      <c r="B37" s="36"/>
      <c r="C37" s="36" t="s">
        <v>184</v>
      </c>
      <c r="D37" s="45">
        <v>600</v>
      </c>
    </row>
    <row r="38" spans="2:4" x14ac:dyDescent="0.25">
      <c r="B38" s="36"/>
      <c r="C38" s="36" t="s">
        <v>173</v>
      </c>
      <c r="D38" s="45">
        <v>500</v>
      </c>
    </row>
    <row r="39" spans="2:4" x14ac:dyDescent="0.25">
      <c r="B39" s="36"/>
      <c r="C39" s="36" t="s">
        <v>161</v>
      </c>
      <c r="D39" s="45">
        <v>1200</v>
      </c>
    </row>
    <row r="40" spans="2:4" x14ac:dyDescent="0.25">
      <c r="B40" s="36"/>
      <c r="C40" s="36" t="s">
        <v>160</v>
      </c>
      <c r="D40" s="45">
        <v>4600</v>
      </c>
    </row>
    <row r="41" spans="2:4" x14ac:dyDescent="0.25">
      <c r="B41" s="36"/>
      <c r="C41" s="36" t="s">
        <v>4</v>
      </c>
      <c r="D41" s="45">
        <v>50</v>
      </c>
    </row>
    <row r="42" spans="2:4" x14ac:dyDescent="0.25">
      <c r="B42" s="36"/>
      <c r="C42" s="36" t="s">
        <v>13</v>
      </c>
      <c r="D42" s="45">
        <v>150</v>
      </c>
    </row>
    <row r="43" spans="2:4" x14ac:dyDescent="0.25">
      <c r="B43" s="36"/>
      <c r="C43" s="36" t="s">
        <v>165</v>
      </c>
      <c r="D43" s="45">
        <v>145</v>
      </c>
    </row>
    <row r="44" spans="2:4" x14ac:dyDescent="0.25">
      <c r="B44" s="36"/>
      <c r="C44" s="36" t="s">
        <v>156</v>
      </c>
      <c r="D44" s="45">
        <v>500</v>
      </c>
    </row>
    <row r="45" spans="2:4" x14ac:dyDescent="0.25">
      <c r="B45" s="36"/>
      <c r="C45" s="36" t="s">
        <v>158</v>
      </c>
      <c r="D45" s="45">
        <v>500</v>
      </c>
    </row>
    <row r="46" spans="2:4" x14ac:dyDescent="0.25">
      <c r="B46" s="36"/>
      <c r="C46" s="36" t="s">
        <v>5</v>
      </c>
      <c r="D46" s="45">
        <f>SUM(D24:D45)</f>
        <v>59122</v>
      </c>
    </row>
    <row r="47" spans="2:4" x14ac:dyDescent="0.25">
      <c r="B47" s="36"/>
      <c r="C47" s="36"/>
      <c r="D47" s="45"/>
    </row>
    <row r="48" spans="2:4" x14ac:dyDescent="0.25">
      <c r="B48" s="36" t="s">
        <v>18</v>
      </c>
      <c r="C48" s="36"/>
      <c r="D48" s="45">
        <f>D21-D46</f>
        <v>25619</v>
      </c>
    </row>
    <row r="49" spans="2:4" x14ac:dyDescent="0.25">
      <c r="B49" s="36" t="s">
        <v>19</v>
      </c>
      <c r="C49" s="36"/>
      <c r="D49" s="45">
        <v>2335471</v>
      </c>
    </row>
    <row r="50" spans="2:4" x14ac:dyDescent="0.25">
      <c r="B50" s="36" t="s">
        <v>186</v>
      </c>
      <c r="C50" s="44"/>
      <c r="D50" s="45">
        <f>SUM(D48:D49)</f>
        <v>2361090</v>
      </c>
    </row>
    <row r="51" spans="2:4" x14ac:dyDescent="0.25">
      <c r="D51" s="47"/>
    </row>
    <row r="52" spans="2:4" x14ac:dyDescent="0.25">
      <c r="D52" s="47"/>
    </row>
    <row r="53" spans="2:4" x14ac:dyDescent="0.25">
      <c r="D53" s="47"/>
    </row>
    <row r="54" spans="2:4" x14ac:dyDescent="0.25">
      <c r="D54" s="47" t="s">
        <v>3</v>
      </c>
    </row>
    <row r="55" spans="2:4" x14ac:dyDescent="0.25">
      <c r="D55" s="47"/>
    </row>
    <row r="56" spans="2:4" x14ac:dyDescent="0.25">
      <c r="D56" s="47"/>
    </row>
    <row r="57" spans="2:4" x14ac:dyDescent="0.25">
      <c r="D57" s="47"/>
    </row>
    <row r="58" spans="2:4" x14ac:dyDescent="0.25">
      <c r="D58" s="47"/>
    </row>
    <row r="59" spans="2:4" x14ac:dyDescent="0.25">
      <c r="D59" s="47"/>
    </row>
    <row r="60" spans="2:4" x14ac:dyDescent="0.25">
      <c r="D60" s="47"/>
    </row>
    <row r="61" spans="2:4" x14ac:dyDescent="0.25">
      <c r="D61" s="47"/>
    </row>
    <row r="62" spans="2:4" x14ac:dyDescent="0.25">
      <c r="D62" s="47"/>
    </row>
    <row r="63" spans="2:4" x14ac:dyDescent="0.25">
      <c r="D63" s="47"/>
    </row>
    <row r="64" spans="2:4" x14ac:dyDescent="0.25">
      <c r="D64" s="47"/>
    </row>
    <row r="65" spans="4:4" x14ac:dyDescent="0.25">
      <c r="D65" s="47"/>
    </row>
    <row r="66" spans="4:4" x14ac:dyDescent="0.25">
      <c r="D66" s="47"/>
    </row>
    <row r="67" spans="4:4" x14ac:dyDescent="0.25">
      <c r="D67" s="47"/>
    </row>
    <row r="68" spans="4:4" x14ac:dyDescent="0.25">
      <c r="D68" s="47"/>
    </row>
    <row r="69" spans="4:4" x14ac:dyDescent="0.25">
      <c r="D69" s="47"/>
    </row>
    <row r="70" spans="4:4" x14ac:dyDescent="0.25">
      <c r="D70" s="47"/>
    </row>
    <row r="71" spans="4:4" x14ac:dyDescent="0.25">
      <c r="D71" s="47"/>
    </row>
    <row r="72" spans="4:4" x14ac:dyDescent="0.25">
      <c r="D72" s="47"/>
    </row>
    <row r="73" spans="4:4" x14ac:dyDescent="0.25">
      <c r="D73" s="47"/>
    </row>
    <row r="74" spans="4:4" x14ac:dyDescent="0.25">
      <c r="D74" s="47"/>
    </row>
  </sheetData>
  <pageMargins left="0" right="0" top="0" bottom="0" header="0" footer="0"/>
  <pageSetup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53"/>
  <sheetViews>
    <sheetView topLeftCell="A37" workbookViewId="0">
      <selection activeCell="C40" sqref="C40:C43"/>
    </sheetView>
  </sheetViews>
  <sheetFormatPr defaultRowHeight="15" x14ac:dyDescent="0.25"/>
  <cols>
    <col min="1" max="1" width="2.5703125" customWidth="1"/>
    <col min="2" max="2" width="5.7109375" customWidth="1"/>
    <col min="3" max="3" width="30.140625" customWidth="1"/>
    <col min="4" max="4" width="15.85546875" customWidth="1"/>
    <col min="5" max="5" width="13.140625" customWidth="1"/>
    <col min="6" max="6" width="12.7109375" customWidth="1"/>
    <col min="7" max="7" width="9.7109375" customWidth="1"/>
    <col min="10" max="10" width="14.42578125" style="1" customWidth="1"/>
  </cols>
  <sheetData>
    <row r="1" spans="2:16" x14ac:dyDescent="0.25">
      <c r="B1" s="48" t="s">
        <v>24</v>
      </c>
      <c r="C1" s="49"/>
      <c r="D1" s="49"/>
      <c r="E1" s="49"/>
      <c r="F1" s="49"/>
    </row>
    <row r="2" spans="2:16" x14ac:dyDescent="0.25">
      <c r="B2" s="48" t="s">
        <v>25</v>
      </c>
      <c r="C2" s="49"/>
      <c r="D2" s="49"/>
      <c r="E2" s="49"/>
      <c r="F2" s="49"/>
    </row>
    <row r="3" spans="2:16" x14ac:dyDescent="0.25">
      <c r="B3" s="48" t="s">
        <v>40</v>
      </c>
      <c r="C3" s="49"/>
      <c r="D3" s="49"/>
      <c r="E3" s="49"/>
      <c r="F3" s="49"/>
    </row>
    <row r="4" spans="2:16" x14ac:dyDescent="0.25">
      <c r="B4" s="9"/>
      <c r="C4" s="9"/>
      <c r="D4" s="9" t="s">
        <v>26</v>
      </c>
      <c r="E4" s="9"/>
      <c r="F4" s="9" t="s">
        <v>26</v>
      </c>
    </row>
    <row r="5" spans="2:16" x14ac:dyDescent="0.25">
      <c r="C5" t="s">
        <v>3</v>
      </c>
      <c r="D5" s="9">
        <v>2010</v>
      </c>
      <c r="E5" s="9"/>
      <c r="F5" s="9">
        <v>2010</v>
      </c>
    </row>
    <row r="6" spans="2:16" x14ac:dyDescent="0.25">
      <c r="C6" s="2"/>
      <c r="D6" s="9" t="s">
        <v>27</v>
      </c>
      <c r="E6" s="9" t="s">
        <v>32</v>
      </c>
      <c r="F6" s="9" t="s">
        <v>27</v>
      </c>
    </row>
    <row r="7" spans="2:16" x14ac:dyDescent="0.25">
      <c r="C7" s="4"/>
      <c r="D7" s="10" t="s">
        <v>30</v>
      </c>
      <c r="E7" s="10">
        <v>2016</v>
      </c>
      <c r="F7" s="13">
        <v>42582</v>
      </c>
    </row>
    <row r="8" spans="2:16" x14ac:dyDescent="0.25">
      <c r="B8" t="s">
        <v>23</v>
      </c>
      <c r="C8" s="4"/>
      <c r="D8" s="12" t="s">
        <v>3</v>
      </c>
      <c r="E8" s="9"/>
      <c r="N8">
        <v>0.51300000000000001</v>
      </c>
    </row>
    <row r="9" spans="2:16" x14ac:dyDescent="0.25">
      <c r="C9" t="s">
        <v>0</v>
      </c>
      <c r="D9" s="11">
        <v>138670.31</v>
      </c>
      <c r="E9" s="11">
        <v>285</v>
      </c>
      <c r="F9" s="1">
        <f>SUM(D9:E9)</f>
        <v>138955.31</v>
      </c>
      <c r="N9" s="16">
        <v>75</v>
      </c>
    </row>
    <row r="10" spans="2:16" x14ac:dyDescent="0.25">
      <c r="C10" t="s">
        <v>17</v>
      </c>
      <c r="D10" s="11">
        <v>11283.58</v>
      </c>
      <c r="E10" s="11">
        <v>0</v>
      </c>
      <c r="F10" s="1">
        <f t="shared" ref="F10:F11" si="0">SUM(D10:E10)</f>
        <v>11283.58</v>
      </c>
      <c r="N10">
        <v>10.94</v>
      </c>
    </row>
    <row r="11" spans="2:16" x14ac:dyDescent="0.25">
      <c r="C11" t="s">
        <v>16</v>
      </c>
      <c r="D11" s="11">
        <v>25.87</v>
      </c>
      <c r="E11" s="11">
        <v>4.84</v>
      </c>
      <c r="F11" s="1">
        <f t="shared" si="0"/>
        <v>30.71</v>
      </c>
      <c r="J11" s="1">
        <v>2051.7199999999998</v>
      </c>
      <c r="K11" s="1">
        <v>281</v>
      </c>
      <c r="L11" s="1">
        <v>127.21</v>
      </c>
      <c r="M11" s="1">
        <v>29.75</v>
      </c>
      <c r="N11" s="1">
        <v>0.52</v>
      </c>
      <c r="O11" s="1"/>
      <c r="P11" s="1"/>
    </row>
    <row r="12" spans="2:16" x14ac:dyDescent="0.25">
      <c r="C12" t="s">
        <v>1</v>
      </c>
      <c r="D12" s="14">
        <f>SUM(D9:D11)</f>
        <v>149979.75999999998</v>
      </c>
      <c r="E12" s="14">
        <f t="shared" ref="E12:F12" si="1">SUM(E9:E11)</f>
        <v>289.83999999999997</v>
      </c>
      <c r="F12" s="14">
        <f t="shared" si="1"/>
        <v>150269.59999999998</v>
      </c>
      <c r="J12" s="1">
        <v>1500</v>
      </c>
      <c r="K12" s="1">
        <v>213</v>
      </c>
      <c r="L12" s="1">
        <v>93</v>
      </c>
      <c r="M12" s="1">
        <v>21.75</v>
      </c>
      <c r="N12" s="1">
        <v>1.4</v>
      </c>
      <c r="O12" s="1"/>
      <c r="P12" s="1"/>
    </row>
    <row r="13" spans="2:16" x14ac:dyDescent="0.25">
      <c r="D13" s="11"/>
      <c r="E13" s="11"/>
      <c r="J13" s="1">
        <f>SUM(J11:J12)</f>
        <v>3551.72</v>
      </c>
      <c r="K13" s="1">
        <f t="shared" ref="K13:P13" si="2">SUM(K11:K12)</f>
        <v>494</v>
      </c>
      <c r="L13" s="1">
        <f t="shared" si="2"/>
        <v>220.20999999999998</v>
      </c>
      <c r="M13" s="1">
        <f t="shared" si="2"/>
        <v>51.5</v>
      </c>
      <c r="N13" s="1">
        <f>SUM(N6:N12)</f>
        <v>88.373000000000005</v>
      </c>
      <c r="O13" s="1">
        <f t="shared" si="2"/>
        <v>0</v>
      </c>
      <c r="P13" s="1">
        <f t="shared" si="2"/>
        <v>0</v>
      </c>
    </row>
    <row r="14" spans="2:16" x14ac:dyDescent="0.25">
      <c r="B14" t="s">
        <v>6</v>
      </c>
      <c r="D14" s="11"/>
      <c r="E14" s="11"/>
      <c r="F14" s="1"/>
    </row>
    <row r="15" spans="2:16" x14ac:dyDescent="0.25">
      <c r="C15" t="s">
        <v>33</v>
      </c>
      <c r="D15" s="11"/>
      <c r="E15" s="11">
        <v>3551.2</v>
      </c>
      <c r="F15" s="1">
        <f t="shared" ref="F15:F33" si="3">SUM(D15:E15)</f>
        <v>3551.2</v>
      </c>
    </row>
    <row r="16" spans="2:16" x14ac:dyDescent="0.25">
      <c r="C16" t="s">
        <v>34</v>
      </c>
      <c r="D16" s="11"/>
      <c r="E16" s="11">
        <v>-494</v>
      </c>
      <c r="F16" s="1">
        <f t="shared" si="3"/>
        <v>-494</v>
      </c>
    </row>
    <row r="17" spans="3:7" x14ac:dyDescent="0.25">
      <c r="C17" t="s">
        <v>38</v>
      </c>
      <c r="D17" s="11"/>
      <c r="E17" s="11">
        <v>-220.2</v>
      </c>
      <c r="F17" s="1">
        <f t="shared" si="3"/>
        <v>-220.2</v>
      </c>
    </row>
    <row r="18" spans="3:7" x14ac:dyDescent="0.25">
      <c r="C18" t="s">
        <v>35</v>
      </c>
      <c r="D18" s="11"/>
      <c r="E18" s="11">
        <v>-51.5</v>
      </c>
      <c r="F18" s="1">
        <f t="shared" si="3"/>
        <v>-51.5</v>
      </c>
    </row>
    <row r="19" spans="3:7" x14ac:dyDescent="0.25">
      <c r="C19" t="s">
        <v>36</v>
      </c>
      <c r="D19" s="11"/>
      <c r="E19" s="11">
        <v>132.6</v>
      </c>
      <c r="F19" s="1">
        <f t="shared" si="3"/>
        <v>132.6</v>
      </c>
    </row>
    <row r="20" spans="3:7" ht="15.75" customHeight="1" x14ac:dyDescent="0.25">
      <c r="C20" t="s">
        <v>37</v>
      </c>
      <c r="D20" s="11"/>
      <c r="E20" s="11">
        <v>187</v>
      </c>
      <c r="F20" s="1">
        <f t="shared" si="3"/>
        <v>187</v>
      </c>
    </row>
    <row r="21" spans="3:7" x14ac:dyDescent="0.25">
      <c r="C21" t="s">
        <v>21</v>
      </c>
      <c r="D21" s="11">
        <v>11200</v>
      </c>
      <c r="E21" s="11"/>
      <c r="F21" s="1">
        <f t="shared" si="3"/>
        <v>11200</v>
      </c>
      <c r="G21" s="1"/>
    </row>
    <row r="22" spans="3:7" x14ac:dyDescent="0.25">
      <c r="C22" t="s">
        <v>22</v>
      </c>
      <c r="D22" s="11">
        <v>8300</v>
      </c>
      <c r="E22" s="11"/>
      <c r="F22" s="1">
        <f t="shared" si="3"/>
        <v>8300</v>
      </c>
      <c r="G22" s="1"/>
    </row>
    <row r="23" spans="3:7" x14ac:dyDescent="0.25">
      <c r="C23" t="s">
        <v>8</v>
      </c>
      <c r="D23" s="11">
        <v>7800</v>
      </c>
      <c r="E23" s="11">
        <v>300</v>
      </c>
      <c r="F23" s="1">
        <f t="shared" si="3"/>
        <v>8100</v>
      </c>
      <c r="G23" s="1"/>
    </row>
    <row r="24" spans="3:7" x14ac:dyDescent="0.25">
      <c r="C24" t="s">
        <v>14</v>
      </c>
      <c r="D24" s="11">
        <v>2516.81</v>
      </c>
      <c r="E24" s="11">
        <v>88.37</v>
      </c>
      <c r="F24" s="1">
        <f t="shared" si="3"/>
        <v>2605.1799999999998</v>
      </c>
      <c r="G24" s="1"/>
    </row>
    <row r="25" spans="3:7" x14ac:dyDescent="0.25">
      <c r="C25" t="s">
        <v>7</v>
      </c>
      <c r="D25" s="11">
        <v>1567.17</v>
      </c>
      <c r="E25" s="11"/>
      <c r="F25" s="1">
        <f t="shared" si="3"/>
        <v>1567.17</v>
      </c>
    </row>
    <row r="26" spans="3:7" x14ac:dyDescent="0.25">
      <c r="C26" t="s">
        <v>12</v>
      </c>
      <c r="D26" s="11">
        <v>1541</v>
      </c>
      <c r="E26" s="11"/>
      <c r="F26" s="1">
        <f t="shared" si="3"/>
        <v>1541</v>
      </c>
    </row>
    <row r="27" spans="3:7" x14ac:dyDescent="0.25">
      <c r="C27" t="s">
        <v>2</v>
      </c>
      <c r="D27" s="11">
        <v>2882.52</v>
      </c>
      <c r="E27" s="11">
        <v>100</v>
      </c>
      <c r="F27" s="1">
        <f t="shared" si="3"/>
        <v>2982.52</v>
      </c>
    </row>
    <row r="28" spans="3:7" x14ac:dyDescent="0.25">
      <c r="C28" t="s">
        <v>10</v>
      </c>
      <c r="D28" s="11">
        <v>6144.44</v>
      </c>
      <c r="E28" s="11"/>
      <c r="F28" s="1">
        <f t="shared" si="3"/>
        <v>6144.44</v>
      </c>
    </row>
    <row r="29" spans="3:7" x14ac:dyDescent="0.25">
      <c r="C29" t="s">
        <v>4</v>
      </c>
      <c r="D29" s="11">
        <v>206.71</v>
      </c>
      <c r="E29" s="11"/>
      <c r="F29" s="1">
        <f t="shared" si="3"/>
        <v>206.71</v>
      </c>
    </row>
    <row r="30" spans="3:7" x14ac:dyDescent="0.25">
      <c r="C30" t="s">
        <v>9</v>
      </c>
      <c r="D30" s="11">
        <v>690.39</v>
      </c>
      <c r="E30" s="11"/>
      <c r="F30" s="1">
        <f t="shared" si="3"/>
        <v>690.39</v>
      </c>
    </row>
    <row r="31" spans="3:7" x14ac:dyDescent="0.25">
      <c r="C31" t="s">
        <v>13</v>
      </c>
      <c r="D31" s="11">
        <v>1241.2</v>
      </c>
      <c r="E31" s="11"/>
      <c r="F31" s="1">
        <f t="shared" si="3"/>
        <v>1241.2</v>
      </c>
    </row>
    <row r="32" spans="3:7" x14ac:dyDescent="0.25">
      <c r="C32" t="s">
        <v>11</v>
      </c>
      <c r="D32" s="11">
        <v>719</v>
      </c>
      <c r="E32" s="11"/>
      <c r="F32" s="1">
        <f t="shared" si="3"/>
        <v>719</v>
      </c>
    </row>
    <row r="33" spans="2:7" x14ac:dyDescent="0.25">
      <c r="C33" t="s">
        <v>29</v>
      </c>
      <c r="D33" s="11">
        <v>465</v>
      </c>
      <c r="E33" s="11"/>
      <c r="F33" s="1">
        <f t="shared" si="3"/>
        <v>465</v>
      </c>
    </row>
    <row r="34" spans="2:7" x14ac:dyDescent="0.25">
      <c r="C34" t="s">
        <v>5</v>
      </c>
      <c r="D34" s="14">
        <f>SUM(D15:D33)</f>
        <v>45274.239999999998</v>
      </c>
      <c r="E34" s="14">
        <f t="shared" ref="E34:F34" si="4">SUM(E15:E33)</f>
        <v>3593.47</v>
      </c>
      <c r="F34" s="14">
        <f t="shared" si="4"/>
        <v>48867.709999999992</v>
      </c>
    </row>
    <row r="35" spans="2:7" x14ac:dyDescent="0.25">
      <c r="D35" s="11"/>
      <c r="E35" s="11"/>
    </row>
    <row r="36" spans="2:7" x14ac:dyDescent="0.25">
      <c r="B36" t="s">
        <v>41</v>
      </c>
      <c r="D36" s="11">
        <f>D12-D34</f>
        <v>104705.51999999999</v>
      </c>
      <c r="E36" s="11">
        <f>E12-E34</f>
        <v>-3303.6299999999997</v>
      </c>
      <c r="F36" s="11">
        <f>F12-F34</f>
        <v>101401.88999999998</v>
      </c>
    </row>
    <row r="37" spans="2:7" x14ac:dyDescent="0.25">
      <c r="B37" t="s">
        <v>31</v>
      </c>
      <c r="D37" s="11">
        <v>0</v>
      </c>
      <c r="E37" s="11">
        <f>D38</f>
        <v>104705.51999999999</v>
      </c>
      <c r="F37" s="1">
        <v>0</v>
      </c>
    </row>
    <row r="38" spans="2:7" ht="15.75" thickBot="1" x14ac:dyDescent="0.3">
      <c r="B38" t="s">
        <v>20</v>
      </c>
      <c r="D38" s="15">
        <f>SUM(D36:D37)</f>
        <v>104705.51999999999</v>
      </c>
      <c r="E38" s="15">
        <f t="shared" ref="E38:F38" si="5">SUM(E36:E37)</f>
        <v>101401.88999999998</v>
      </c>
      <c r="F38" s="15">
        <f t="shared" si="5"/>
        <v>101401.88999999998</v>
      </c>
    </row>
    <row r="39" spans="2:7" ht="15.75" thickTop="1" x14ac:dyDescent="0.25">
      <c r="D39" s="11"/>
      <c r="E39" s="11"/>
    </row>
    <row r="40" spans="2:7" x14ac:dyDescent="0.25">
      <c r="B40" t="s">
        <v>42</v>
      </c>
      <c r="D40" s="11"/>
      <c r="E40" s="11"/>
    </row>
    <row r="41" spans="2:7" x14ac:dyDescent="0.25">
      <c r="C41" t="s">
        <v>39</v>
      </c>
      <c r="D41" s="11">
        <v>44352.24</v>
      </c>
      <c r="E41" s="11"/>
      <c r="F41" s="1">
        <v>41043.769999999997</v>
      </c>
    </row>
    <row r="42" spans="2:7" x14ac:dyDescent="0.25">
      <c r="C42" t="s">
        <v>43</v>
      </c>
      <c r="D42" s="11">
        <v>60025.87</v>
      </c>
      <c r="E42" s="11"/>
      <c r="F42" s="1">
        <v>60030.71</v>
      </c>
    </row>
    <row r="43" spans="2:7" x14ac:dyDescent="0.25">
      <c r="C43" t="s">
        <v>44</v>
      </c>
      <c r="D43" s="11">
        <v>327.41000000000003</v>
      </c>
      <c r="E43" s="11"/>
      <c r="F43" s="1">
        <v>327.41000000000003</v>
      </c>
    </row>
    <row r="44" spans="2:7" ht="15.75" thickBot="1" x14ac:dyDescent="0.3">
      <c r="D44" s="15">
        <f>SUM(D41:D43)</f>
        <v>104705.52</v>
      </c>
      <c r="E44" s="15"/>
      <c r="F44" s="8">
        <f>SUM(F41:F43)</f>
        <v>101401.89</v>
      </c>
      <c r="G44" s="1" t="s">
        <v>3</v>
      </c>
    </row>
    <row r="45" spans="2:7" ht="15.75" thickTop="1" x14ac:dyDescent="0.25">
      <c r="D45" s="11"/>
      <c r="E45" s="11"/>
    </row>
    <row r="46" spans="2:7" x14ac:dyDescent="0.25">
      <c r="D46" s="11"/>
      <c r="E46" s="11"/>
    </row>
    <row r="47" spans="2:7" x14ac:dyDescent="0.25">
      <c r="D47" s="11"/>
      <c r="E47" s="11"/>
    </row>
    <row r="48" spans="2:7" x14ac:dyDescent="0.25">
      <c r="D48" s="11"/>
      <c r="E48" s="11"/>
    </row>
    <row r="49" spans="4:5" x14ac:dyDescent="0.25">
      <c r="D49" s="11"/>
      <c r="E49" s="11"/>
    </row>
    <row r="50" spans="4:5" x14ac:dyDescent="0.25">
      <c r="D50" s="11"/>
      <c r="E50" s="11"/>
    </row>
    <row r="51" spans="4:5" x14ac:dyDescent="0.25">
      <c r="D51" s="11"/>
      <c r="E51" s="11"/>
    </row>
    <row r="52" spans="4:5" x14ac:dyDescent="0.25">
      <c r="D52" s="1"/>
      <c r="E52" s="1"/>
    </row>
    <row r="53" spans="4:5" x14ac:dyDescent="0.25">
      <c r="D53" s="1"/>
      <c r="E53" s="1"/>
    </row>
  </sheetData>
  <mergeCells count="3">
    <mergeCell ref="B3:F3"/>
    <mergeCell ref="B1:F1"/>
    <mergeCell ref="B2:F2"/>
  </mergeCells>
  <pageMargins left="0.7" right="0.7" top="0.75" bottom="0.75" header="0.3" footer="0.3"/>
  <pageSetup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X115"/>
  <sheetViews>
    <sheetView topLeftCell="AE85" workbookViewId="0">
      <selection activeCell="AO83" sqref="AO83"/>
    </sheetView>
  </sheetViews>
  <sheetFormatPr defaultRowHeight="15" x14ac:dyDescent="0.25"/>
  <cols>
    <col min="1" max="1" width="17.7109375" customWidth="1"/>
    <col min="2" max="2" width="4.5703125" customWidth="1"/>
    <col min="3" max="3" width="4.28515625" customWidth="1"/>
    <col min="4" max="4" width="20.5703125" customWidth="1"/>
    <col min="5" max="5" width="9.140625" style="1"/>
    <col min="6" max="6" width="11.140625" style="1" bestFit="1" customWidth="1"/>
    <col min="9" max="9" width="13.140625" customWidth="1"/>
    <col min="10" max="10" width="4.42578125" customWidth="1"/>
    <col min="11" max="11" width="4.5703125" customWidth="1"/>
    <col min="12" max="12" width="31.42578125" customWidth="1"/>
    <col min="13" max="13" width="10.140625" customWidth="1"/>
    <col min="14" max="14" width="13" customWidth="1"/>
    <col min="15" max="15" width="9.42578125" bestFit="1" customWidth="1"/>
    <col min="16" max="16" width="13.28515625" style="18" customWidth="1"/>
    <col min="17" max="17" width="4.42578125" customWidth="1"/>
    <col min="18" max="18" width="4.5703125" customWidth="1"/>
    <col min="19" max="19" width="31.42578125" customWidth="1"/>
    <col min="20" max="20" width="10.140625" customWidth="1"/>
    <col min="21" max="21" width="13" customWidth="1"/>
    <col min="24" max="24" width="4.42578125" customWidth="1"/>
    <col min="25" max="25" width="4.5703125" customWidth="1"/>
    <col min="26" max="26" width="31.42578125" customWidth="1"/>
    <col min="27" max="27" width="10.140625" customWidth="1"/>
    <col min="28" max="28" width="13" customWidth="1"/>
    <col min="29" max="29" width="10" customWidth="1"/>
    <col min="31" max="31" width="4.42578125" customWidth="1"/>
    <col min="32" max="32" width="4.5703125" customWidth="1"/>
    <col min="33" max="33" width="38.42578125" customWidth="1"/>
    <col min="34" max="34" width="10.140625" customWidth="1"/>
    <col min="35" max="35" width="13" customWidth="1"/>
    <col min="37" max="37" width="6" customWidth="1"/>
    <col min="38" max="38" width="28.28515625" customWidth="1"/>
    <col min="40" max="40" width="10.140625" bestFit="1" customWidth="1"/>
    <col min="41" max="41" width="15" customWidth="1"/>
    <col min="43" max="43" width="12" customWidth="1"/>
    <col min="44" max="44" width="6.7109375" customWidth="1"/>
    <col min="46" max="46" width="27.140625" customWidth="1"/>
    <col min="47" max="47" width="12" customWidth="1"/>
    <col min="48" max="48" width="14" customWidth="1"/>
  </cols>
  <sheetData>
    <row r="1" spans="2:41" s="17" customFormat="1" x14ac:dyDescent="0.25"/>
    <row r="2" spans="2:41" s="17" customFormat="1" x14ac:dyDescent="0.25">
      <c r="D2" s="50" t="s">
        <v>73</v>
      </c>
      <c r="E2" s="48"/>
      <c r="L2" s="50" t="s">
        <v>73</v>
      </c>
      <c r="M2" s="48"/>
      <c r="S2" s="50" t="s">
        <v>73</v>
      </c>
      <c r="T2" s="48"/>
      <c r="Z2" s="50" t="s">
        <v>73</v>
      </c>
      <c r="AA2" s="48"/>
      <c r="AG2" s="50" t="s">
        <v>73</v>
      </c>
      <c r="AH2" s="48"/>
      <c r="AJ2" s="17" t="s">
        <v>126</v>
      </c>
      <c r="AL2" s="50" t="s">
        <v>73</v>
      </c>
      <c r="AM2" s="48"/>
      <c r="AN2" s="48"/>
    </row>
    <row r="3" spans="2:41" s="17" customFormat="1" x14ac:dyDescent="0.25">
      <c r="D3" s="50" t="s">
        <v>48</v>
      </c>
      <c r="E3" s="48"/>
      <c r="L3" s="50" t="s">
        <v>74</v>
      </c>
      <c r="M3" s="48"/>
      <c r="S3" s="50" t="s">
        <v>85</v>
      </c>
      <c r="T3" s="48"/>
      <c r="Z3" s="50" t="s">
        <v>90</v>
      </c>
      <c r="AA3" s="48"/>
      <c r="AG3" s="50" t="s">
        <v>105</v>
      </c>
      <c r="AH3" s="48"/>
      <c r="AL3" s="50" t="s">
        <v>125</v>
      </c>
      <c r="AM3" s="48"/>
      <c r="AN3" s="48"/>
    </row>
    <row r="4" spans="2:41" s="17" customFormat="1" x14ac:dyDescent="0.25">
      <c r="F4" s="17" t="s">
        <v>3</v>
      </c>
      <c r="N4" s="17" t="s">
        <v>3</v>
      </c>
      <c r="U4" s="17" t="s">
        <v>3</v>
      </c>
      <c r="AB4" s="17" t="s">
        <v>3</v>
      </c>
      <c r="AI4" s="17" t="s">
        <v>3</v>
      </c>
    </row>
    <row r="5" spans="2:41" x14ac:dyDescent="0.25">
      <c r="B5" s="20" t="s">
        <v>45</v>
      </c>
      <c r="C5" s="20"/>
      <c r="D5" s="20"/>
      <c r="E5" s="21"/>
      <c r="F5" s="21"/>
      <c r="J5" s="23" t="s">
        <v>45</v>
      </c>
      <c r="K5" s="27"/>
      <c r="L5" s="25"/>
      <c r="M5" s="21"/>
      <c r="N5" s="21"/>
      <c r="Q5" s="23" t="s">
        <v>45</v>
      </c>
      <c r="R5" s="27"/>
      <c r="S5" s="25"/>
      <c r="T5" s="21"/>
      <c r="U5" s="21"/>
      <c r="X5" s="23" t="s">
        <v>45</v>
      </c>
      <c r="Y5" s="27"/>
      <c r="Z5" s="25"/>
      <c r="AA5" s="21"/>
      <c r="AB5" s="21"/>
      <c r="AE5" s="23" t="s">
        <v>45</v>
      </c>
      <c r="AF5" s="27"/>
      <c r="AG5" s="25"/>
      <c r="AH5" s="21"/>
      <c r="AI5" s="21"/>
      <c r="AK5" s="23" t="s">
        <v>45</v>
      </c>
      <c r="AL5" s="27"/>
      <c r="AM5" s="25"/>
      <c r="AN5" s="21"/>
      <c r="AO5" s="21"/>
    </row>
    <row r="6" spans="2:41" x14ac:dyDescent="0.25">
      <c r="B6" s="23"/>
      <c r="C6" s="27" t="s">
        <v>46</v>
      </c>
      <c r="D6" s="25"/>
      <c r="E6" s="21"/>
      <c r="F6" s="21">
        <v>44352.24</v>
      </c>
      <c r="J6" s="23"/>
      <c r="K6" s="27" t="s">
        <v>46</v>
      </c>
      <c r="L6" s="25"/>
      <c r="M6" s="21"/>
      <c r="N6" s="21">
        <v>41043.769999999997</v>
      </c>
      <c r="Q6" s="23"/>
      <c r="R6" s="27" t="s">
        <v>46</v>
      </c>
      <c r="S6" s="25"/>
      <c r="T6" s="21"/>
      <c r="U6" s="21">
        <v>38654.81</v>
      </c>
      <c r="X6" s="23"/>
      <c r="Y6" s="27" t="s">
        <v>46</v>
      </c>
      <c r="Z6" s="25"/>
      <c r="AA6" s="21"/>
      <c r="AB6" s="21">
        <v>35573.980000000003</v>
      </c>
      <c r="AE6" s="23"/>
      <c r="AF6" s="27" t="s">
        <v>46</v>
      </c>
      <c r="AG6" s="25"/>
      <c r="AH6" s="21"/>
      <c r="AI6" s="21">
        <v>31998.05</v>
      </c>
      <c r="AK6" s="23"/>
      <c r="AL6" s="27" t="s">
        <v>46</v>
      </c>
      <c r="AM6" s="25"/>
      <c r="AN6" s="21"/>
      <c r="AO6" s="21">
        <v>28967.67</v>
      </c>
    </row>
    <row r="7" spans="2:41" x14ac:dyDescent="0.25">
      <c r="B7" s="23"/>
      <c r="C7" s="27" t="s">
        <v>47</v>
      </c>
      <c r="D7" s="25"/>
      <c r="E7" s="21"/>
      <c r="F7" s="21">
        <v>327.41000000000003</v>
      </c>
      <c r="G7" s="1"/>
      <c r="J7" s="23"/>
      <c r="K7" s="27" t="s">
        <v>47</v>
      </c>
      <c r="L7" s="25"/>
      <c r="M7" s="21"/>
      <c r="N7" s="21">
        <v>327.41000000000003</v>
      </c>
      <c r="Q7" s="23"/>
      <c r="R7" s="27" t="s">
        <v>47</v>
      </c>
      <c r="S7" s="25"/>
      <c r="T7" s="21"/>
      <c r="U7" s="21">
        <v>375.35</v>
      </c>
      <c r="X7" s="23"/>
      <c r="Y7" s="27" t="s">
        <v>47</v>
      </c>
      <c r="Z7" s="25"/>
      <c r="AA7" s="21"/>
      <c r="AB7" s="21">
        <v>375.35</v>
      </c>
      <c r="AE7" s="23"/>
      <c r="AF7" s="27" t="s">
        <v>47</v>
      </c>
      <c r="AG7" s="25"/>
      <c r="AH7" s="21"/>
      <c r="AI7" s="21">
        <v>375.35</v>
      </c>
      <c r="AK7" s="23"/>
      <c r="AL7" s="27" t="s">
        <v>47</v>
      </c>
      <c r="AM7" s="25"/>
      <c r="AN7" s="21"/>
      <c r="AO7" s="21">
        <v>420.69</v>
      </c>
    </row>
    <row r="8" spans="2:41" x14ac:dyDescent="0.25">
      <c r="B8" s="23"/>
      <c r="C8" s="27" t="s">
        <v>43</v>
      </c>
      <c r="D8" s="25"/>
      <c r="E8" s="21"/>
      <c r="F8" s="21">
        <v>60028.33</v>
      </c>
      <c r="J8" s="23"/>
      <c r="K8" s="27" t="s">
        <v>43</v>
      </c>
      <c r="L8" s="25"/>
      <c r="M8" s="21"/>
      <c r="N8" s="21">
        <v>60030.71</v>
      </c>
      <c r="Q8" s="23"/>
      <c r="R8" s="27" t="s">
        <v>43</v>
      </c>
      <c r="S8" s="25"/>
      <c r="T8" s="21"/>
      <c r="U8" s="21">
        <v>60030.71</v>
      </c>
      <c r="X8" s="23"/>
      <c r="Y8" s="27" t="s">
        <v>43</v>
      </c>
      <c r="Z8" s="25"/>
      <c r="AA8" s="21"/>
      <c r="AB8" s="21">
        <v>60033.42</v>
      </c>
      <c r="AE8" s="23"/>
      <c r="AF8" s="27" t="s">
        <v>43</v>
      </c>
      <c r="AG8" s="25"/>
      <c r="AH8" s="21"/>
      <c r="AI8" s="21">
        <v>60038.42</v>
      </c>
      <c r="AK8" s="23"/>
      <c r="AL8" s="27" t="s">
        <v>43</v>
      </c>
      <c r="AM8" s="25"/>
      <c r="AN8" s="21"/>
      <c r="AO8" s="21">
        <v>60038.42</v>
      </c>
    </row>
    <row r="9" spans="2:41" x14ac:dyDescent="0.25">
      <c r="B9" s="23"/>
      <c r="C9" s="27"/>
      <c r="D9" s="25" t="s">
        <v>75</v>
      </c>
      <c r="E9" s="21"/>
      <c r="F9" s="21">
        <f>SUM(F6:F8)</f>
        <v>104707.98000000001</v>
      </c>
      <c r="J9" s="23"/>
      <c r="K9" s="27"/>
      <c r="L9" s="25" t="s">
        <v>75</v>
      </c>
      <c r="M9" s="21"/>
      <c r="N9" s="21">
        <f>SUM(N6:N8)</f>
        <v>101401.89</v>
      </c>
      <c r="Q9" s="23"/>
      <c r="R9" s="27"/>
      <c r="S9" s="25" t="s">
        <v>75</v>
      </c>
      <c r="T9" s="21"/>
      <c r="U9" s="21">
        <f>SUM(U6:U8)</f>
        <v>99060.87</v>
      </c>
      <c r="X9" s="23"/>
      <c r="Y9" s="27"/>
      <c r="Z9" s="25" t="s">
        <v>75</v>
      </c>
      <c r="AA9" s="21"/>
      <c r="AB9" s="21">
        <f>SUM(AB6:AB8)</f>
        <v>95982.75</v>
      </c>
      <c r="AE9" s="23"/>
      <c r="AF9" s="27"/>
      <c r="AG9" s="25" t="s">
        <v>75</v>
      </c>
      <c r="AH9" s="21"/>
      <c r="AI9" s="21">
        <f>SUM(AI6:AI8)</f>
        <v>92411.819999999992</v>
      </c>
      <c r="AK9" s="23"/>
      <c r="AL9" s="27"/>
      <c r="AM9" s="25" t="s">
        <v>70</v>
      </c>
      <c r="AN9" s="21"/>
      <c r="AO9" s="21">
        <f>SUM(AO6:AO8)</f>
        <v>89426.78</v>
      </c>
    </row>
    <row r="10" spans="2:41" x14ac:dyDescent="0.25">
      <c r="B10" s="23"/>
      <c r="C10" s="27"/>
      <c r="D10" s="25"/>
      <c r="E10" s="21"/>
      <c r="F10" s="21"/>
      <c r="J10" s="23"/>
      <c r="K10" s="27"/>
      <c r="L10" s="25"/>
      <c r="M10" s="21"/>
      <c r="N10" s="21"/>
      <c r="Q10" s="23"/>
      <c r="R10" s="27"/>
      <c r="S10" s="25"/>
      <c r="T10" s="21"/>
      <c r="U10" s="21"/>
      <c r="X10" s="23"/>
      <c r="Y10" s="27"/>
      <c r="Z10" s="25"/>
      <c r="AA10" s="21"/>
      <c r="AB10" s="21"/>
      <c r="AE10" s="23"/>
      <c r="AF10" s="27"/>
      <c r="AG10" s="25"/>
      <c r="AH10" s="21"/>
      <c r="AI10" s="21"/>
    </row>
    <row r="11" spans="2:41" x14ac:dyDescent="0.25">
      <c r="B11" s="23" t="s">
        <v>49</v>
      </c>
      <c r="C11" s="27"/>
      <c r="D11" s="25"/>
      <c r="E11" s="21"/>
      <c r="F11" s="21"/>
      <c r="J11" s="23" t="s">
        <v>49</v>
      </c>
      <c r="K11" s="27"/>
      <c r="L11" s="25"/>
      <c r="M11" s="21"/>
      <c r="N11" s="21"/>
      <c r="Q11" s="23" t="s">
        <v>49</v>
      </c>
      <c r="R11" s="27"/>
      <c r="S11" s="25"/>
      <c r="T11" s="21"/>
      <c r="U11" s="21"/>
      <c r="X11" s="23" t="s">
        <v>49</v>
      </c>
      <c r="Y11" s="27"/>
      <c r="Z11" s="25"/>
      <c r="AA11" s="21"/>
      <c r="AB11" s="21"/>
      <c r="AE11" s="23" t="s">
        <v>49</v>
      </c>
      <c r="AF11" s="27"/>
      <c r="AG11" s="25"/>
      <c r="AH11" s="21"/>
      <c r="AI11" s="21"/>
      <c r="AK11" s="23" t="s">
        <v>49</v>
      </c>
      <c r="AL11" s="27"/>
      <c r="AM11" s="25"/>
      <c r="AN11" s="21"/>
      <c r="AO11" s="21"/>
    </row>
    <row r="12" spans="2:41" x14ac:dyDescent="0.25">
      <c r="B12" s="23"/>
      <c r="C12" s="27" t="s">
        <v>50</v>
      </c>
      <c r="D12" s="25"/>
      <c r="E12" s="21">
        <v>10</v>
      </c>
      <c r="F12" s="21"/>
      <c r="J12" s="23"/>
      <c r="K12" s="27" t="s">
        <v>81</v>
      </c>
      <c r="L12" s="25"/>
      <c r="M12" s="21">
        <v>1000</v>
      </c>
      <c r="N12" s="21"/>
      <c r="Q12" s="23"/>
      <c r="R12" s="27" t="s">
        <v>80</v>
      </c>
      <c r="S12" s="25"/>
      <c r="T12" s="21">
        <v>10</v>
      </c>
      <c r="U12" s="21"/>
      <c r="X12" s="23"/>
      <c r="Y12" s="27" t="s">
        <v>80</v>
      </c>
      <c r="Z12" s="25"/>
      <c r="AA12" s="21">
        <v>10</v>
      </c>
      <c r="AB12" s="21"/>
      <c r="AE12" s="23"/>
      <c r="AF12" s="27" t="s">
        <v>80</v>
      </c>
      <c r="AG12" s="25"/>
      <c r="AH12" s="21">
        <v>10</v>
      </c>
      <c r="AI12" s="21"/>
      <c r="AK12" s="23"/>
      <c r="AL12" s="27"/>
      <c r="AM12" s="25"/>
      <c r="AN12" s="21">
        <v>16693.21</v>
      </c>
      <c r="AO12" s="21"/>
    </row>
    <row r="13" spans="2:41" x14ac:dyDescent="0.25">
      <c r="B13" s="23"/>
      <c r="C13" s="27" t="s">
        <v>51</v>
      </c>
      <c r="D13" s="25"/>
      <c r="E13" s="21">
        <v>200</v>
      </c>
      <c r="F13" s="21"/>
      <c r="J13" s="23"/>
      <c r="K13" s="27" t="s">
        <v>71</v>
      </c>
      <c r="L13" s="25"/>
      <c r="M13" s="21">
        <v>47.94</v>
      </c>
      <c r="N13" s="21"/>
      <c r="Q13" s="23"/>
      <c r="R13" s="27" t="s">
        <v>84</v>
      </c>
      <c r="S13" s="25"/>
      <c r="T13" s="21">
        <v>517.71</v>
      </c>
      <c r="U13" s="21"/>
      <c r="X13" s="23"/>
      <c r="Y13" s="27" t="s">
        <v>91</v>
      </c>
      <c r="Z13" s="25"/>
      <c r="AA13" s="21">
        <v>80.849999999999994</v>
      </c>
      <c r="AB13" s="21"/>
      <c r="AE13" s="23"/>
      <c r="AF13" s="27" t="s">
        <v>53</v>
      </c>
      <c r="AG13" s="25"/>
      <c r="AH13" s="21">
        <v>50</v>
      </c>
      <c r="AI13" s="21"/>
      <c r="AK13" s="23"/>
      <c r="AL13" s="27"/>
      <c r="AM13" s="25"/>
      <c r="AN13" s="21"/>
      <c r="AO13" s="21"/>
    </row>
    <row r="14" spans="2:41" x14ac:dyDescent="0.25">
      <c r="B14" s="23"/>
      <c r="C14" s="27" t="s">
        <v>52</v>
      </c>
      <c r="D14" s="25"/>
      <c r="E14" s="21">
        <v>25</v>
      </c>
      <c r="F14" s="21"/>
      <c r="J14" s="23"/>
      <c r="K14" s="27" t="s">
        <v>78</v>
      </c>
      <c r="L14" s="25"/>
      <c r="M14" s="21">
        <v>318.06</v>
      </c>
      <c r="N14" s="21"/>
      <c r="Q14" s="23"/>
      <c r="R14" s="27" t="s">
        <v>53</v>
      </c>
      <c r="S14" s="25"/>
      <c r="T14" s="21">
        <v>50</v>
      </c>
      <c r="U14" s="21"/>
      <c r="X14" s="23"/>
      <c r="Y14" s="27" t="s">
        <v>53</v>
      </c>
      <c r="Z14" s="25"/>
      <c r="AA14" s="21">
        <v>50</v>
      </c>
      <c r="AB14" s="21"/>
      <c r="AE14" s="23"/>
      <c r="AF14" s="27" t="s">
        <v>52</v>
      </c>
      <c r="AG14" s="25"/>
      <c r="AH14" s="21">
        <v>25</v>
      </c>
      <c r="AI14" s="21"/>
      <c r="AK14" s="23"/>
      <c r="AL14" s="27"/>
      <c r="AM14" s="25"/>
      <c r="AN14" s="21"/>
      <c r="AO14" s="21"/>
    </row>
    <row r="15" spans="2:41" x14ac:dyDescent="0.25">
      <c r="B15" s="23"/>
      <c r="C15" s="27" t="s">
        <v>53</v>
      </c>
      <c r="D15" s="25"/>
      <c r="E15" s="21">
        <v>50</v>
      </c>
      <c r="F15" s="21"/>
      <c r="J15" s="23"/>
      <c r="K15" s="27" t="s">
        <v>76</v>
      </c>
      <c r="L15" s="25"/>
      <c r="M15" s="21">
        <v>100</v>
      </c>
      <c r="N15" s="21"/>
      <c r="Q15" s="23"/>
      <c r="R15" s="27" t="s">
        <v>52</v>
      </c>
      <c r="S15" s="25"/>
      <c r="T15" s="21">
        <v>25</v>
      </c>
      <c r="U15" s="21"/>
      <c r="X15" s="23"/>
      <c r="Y15" s="27" t="s">
        <v>52</v>
      </c>
      <c r="Z15" s="25"/>
      <c r="AA15" s="21">
        <v>25</v>
      </c>
      <c r="AB15" s="21"/>
      <c r="AE15" s="23"/>
      <c r="AF15" s="27" t="s">
        <v>106</v>
      </c>
      <c r="AG15" s="25"/>
      <c r="AH15" s="21">
        <v>25</v>
      </c>
      <c r="AI15" s="21"/>
      <c r="AK15" s="23"/>
      <c r="AL15" s="27"/>
      <c r="AM15" s="25" t="s">
        <v>54</v>
      </c>
      <c r="AN15" s="21"/>
      <c r="AO15" s="21">
        <f>SUM(AN1:AN14)</f>
        <v>16693.21</v>
      </c>
    </row>
    <row r="16" spans="2:41" x14ac:dyDescent="0.25">
      <c r="B16" s="23"/>
      <c r="C16" s="27"/>
      <c r="D16" s="25" t="s">
        <v>54</v>
      </c>
      <c r="E16" s="21"/>
      <c r="F16" s="21">
        <f>SUM(E12:E15)</f>
        <v>285</v>
      </c>
      <c r="J16" s="23"/>
      <c r="K16" s="27" t="s">
        <v>80</v>
      </c>
      <c r="L16" s="25"/>
      <c r="M16" s="21">
        <v>10</v>
      </c>
      <c r="N16" s="21" t="s">
        <v>3</v>
      </c>
      <c r="Q16" s="23"/>
      <c r="R16" s="27"/>
      <c r="S16" s="25" t="s">
        <v>54</v>
      </c>
      <c r="T16" s="21"/>
      <c r="U16" s="21">
        <f>SUM(T7:T15)</f>
        <v>602.71</v>
      </c>
      <c r="X16" s="23"/>
      <c r="Y16" s="27"/>
      <c r="Z16" s="25" t="s">
        <v>54</v>
      </c>
      <c r="AA16" s="21"/>
      <c r="AB16" s="21">
        <f>SUM(AA7:AA15)</f>
        <v>165.85</v>
      </c>
      <c r="AE16" s="23"/>
      <c r="AF16" s="27" t="s">
        <v>107</v>
      </c>
      <c r="AG16" s="25"/>
      <c r="AH16" s="21">
        <v>5</v>
      </c>
      <c r="AI16" s="21"/>
      <c r="AK16" s="23" t="s">
        <v>67</v>
      </c>
      <c r="AL16" s="27"/>
      <c r="AM16" s="25"/>
      <c r="AN16" s="21"/>
      <c r="AO16" s="21">
        <v>4.92</v>
      </c>
    </row>
    <row r="17" spans="2:41" x14ac:dyDescent="0.25">
      <c r="B17" s="23" t="s">
        <v>67</v>
      </c>
      <c r="C17" s="27"/>
      <c r="D17" s="25"/>
      <c r="E17" s="21"/>
      <c r="F17" s="21">
        <v>2.38</v>
      </c>
      <c r="J17" s="23"/>
      <c r="K17" s="27" t="s">
        <v>79</v>
      </c>
      <c r="L17" s="25"/>
      <c r="M17" s="21">
        <v>50</v>
      </c>
      <c r="N17" s="21" t="s">
        <v>3</v>
      </c>
      <c r="Q17" s="23" t="s">
        <v>67</v>
      </c>
      <c r="R17" s="27"/>
      <c r="S17" s="25"/>
      <c r="T17" s="21"/>
      <c r="U17" s="21">
        <v>2.71</v>
      </c>
      <c r="X17" s="23" t="s">
        <v>67</v>
      </c>
      <c r="Y17" s="27"/>
      <c r="Z17" s="25"/>
      <c r="AA17" s="21"/>
      <c r="AB17" s="21">
        <v>5</v>
      </c>
      <c r="AE17" s="23"/>
      <c r="AF17" s="27" t="s">
        <v>108</v>
      </c>
      <c r="AG17" s="25"/>
      <c r="AH17" s="21">
        <v>500</v>
      </c>
      <c r="AI17" s="21"/>
      <c r="AK17" s="23"/>
      <c r="AL17" s="27"/>
      <c r="AM17" s="25" t="s">
        <v>55</v>
      </c>
      <c r="AN17" s="21"/>
      <c r="AO17" s="21">
        <f>SUM(AO9:AO16)</f>
        <v>106124.90999999999</v>
      </c>
    </row>
    <row r="18" spans="2:41" x14ac:dyDescent="0.25">
      <c r="B18" s="23"/>
      <c r="C18" s="27"/>
      <c r="D18" s="25"/>
      <c r="E18" s="21"/>
      <c r="F18" s="21"/>
      <c r="J18" s="23"/>
      <c r="K18" s="27" t="s">
        <v>77</v>
      </c>
      <c r="L18" s="25"/>
      <c r="M18" s="21">
        <v>200</v>
      </c>
      <c r="N18" s="21"/>
      <c r="Q18" s="23"/>
      <c r="R18" s="27"/>
      <c r="S18" s="25"/>
      <c r="T18" s="21"/>
      <c r="U18" s="21"/>
      <c r="X18" s="23"/>
      <c r="Y18" s="27"/>
      <c r="Z18" s="25"/>
      <c r="AA18" s="21"/>
      <c r="AB18" s="21"/>
      <c r="AE18" s="23"/>
      <c r="AF18" s="27" t="s">
        <v>109</v>
      </c>
      <c r="AG18" s="25"/>
      <c r="AH18" s="21">
        <v>50</v>
      </c>
      <c r="AI18" s="21"/>
      <c r="AK18" s="23"/>
      <c r="AL18" s="27"/>
      <c r="AM18" s="25"/>
      <c r="AN18" s="21"/>
      <c r="AO18" s="21"/>
    </row>
    <row r="19" spans="2:41" x14ac:dyDescent="0.25">
      <c r="B19" s="23"/>
      <c r="C19" s="27"/>
      <c r="D19" s="25" t="s">
        <v>55</v>
      </c>
      <c r="E19" s="21"/>
      <c r="F19" s="21">
        <f>SUM(F9:F18)</f>
        <v>104995.36000000002</v>
      </c>
      <c r="J19" s="23"/>
      <c r="K19" s="27" t="s">
        <v>52</v>
      </c>
      <c r="L19" s="25"/>
      <c r="M19" s="21">
        <v>25</v>
      </c>
      <c r="N19" s="21" t="s">
        <v>3</v>
      </c>
      <c r="Q19" s="23"/>
      <c r="R19" s="27"/>
      <c r="S19" s="25" t="s">
        <v>55</v>
      </c>
      <c r="T19" s="21"/>
      <c r="U19" s="21">
        <f>SUM(U9:U18)</f>
        <v>99666.290000000008</v>
      </c>
      <c r="X19" s="23"/>
      <c r="Y19" s="27"/>
      <c r="Z19" s="25" t="s">
        <v>55</v>
      </c>
      <c r="AA19" s="21"/>
      <c r="AB19" s="21">
        <f>SUM(AB9:AB18)</f>
        <v>96153.600000000006</v>
      </c>
      <c r="AE19" s="23"/>
      <c r="AF19" s="27" t="s">
        <v>110</v>
      </c>
      <c r="AG19" s="25"/>
      <c r="AH19" s="21">
        <v>100</v>
      </c>
      <c r="AI19" s="21"/>
      <c r="AK19" s="23"/>
      <c r="AL19" s="27"/>
      <c r="AM19" s="25"/>
      <c r="AN19" s="21"/>
      <c r="AO19" s="21"/>
    </row>
    <row r="20" spans="2:41" x14ac:dyDescent="0.25">
      <c r="B20" s="23"/>
      <c r="C20" s="27"/>
      <c r="D20" s="25"/>
      <c r="E20" s="21"/>
      <c r="F20" s="21"/>
      <c r="J20" s="23" t="s">
        <v>3</v>
      </c>
      <c r="K20" s="27" t="s">
        <v>53</v>
      </c>
      <c r="L20" s="25"/>
      <c r="M20" s="21">
        <v>50</v>
      </c>
      <c r="N20" s="21" t="s">
        <v>3</v>
      </c>
      <c r="Q20" s="23"/>
      <c r="R20" s="27"/>
      <c r="S20" s="25"/>
      <c r="T20" s="21"/>
      <c r="U20" s="21"/>
      <c r="X20" s="23"/>
      <c r="Y20" s="27"/>
      <c r="Z20" s="25"/>
      <c r="AA20" s="21"/>
      <c r="AB20" s="21"/>
      <c r="AE20" s="23"/>
      <c r="AF20" s="27" t="s">
        <v>111</v>
      </c>
      <c r="AG20" s="25"/>
      <c r="AH20" s="21">
        <v>200</v>
      </c>
      <c r="AI20" s="21"/>
      <c r="AK20" s="23"/>
      <c r="AL20" s="27"/>
      <c r="AM20" s="25"/>
      <c r="AN20" s="21"/>
      <c r="AO20" s="21"/>
    </row>
    <row r="21" spans="2:41" x14ac:dyDescent="0.25">
      <c r="B21" s="23" t="s">
        <v>56</v>
      </c>
      <c r="C21" s="27"/>
      <c r="D21" s="25"/>
      <c r="E21" s="21"/>
      <c r="F21" s="21"/>
      <c r="J21" s="23"/>
      <c r="K21" s="27"/>
      <c r="L21" s="25" t="s">
        <v>54</v>
      </c>
      <c r="M21" s="21"/>
      <c r="N21" s="21">
        <f>SUM(M12:M20)</f>
        <v>1801</v>
      </c>
      <c r="Q21" s="23"/>
      <c r="R21" s="27"/>
      <c r="S21" s="25"/>
      <c r="T21" s="21"/>
      <c r="U21" s="21"/>
      <c r="X21" s="23"/>
      <c r="Y21" s="27"/>
      <c r="Z21" s="25"/>
      <c r="AA21" s="21"/>
      <c r="AB21" s="21"/>
      <c r="AE21" s="23"/>
      <c r="AF21" s="27" t="s">
        <v>112</v>
      </c>
      <c r="AG21" s="25"/>
      <c r="AH21" s="21">
        <v>100</v>
      </c>
      <c r="AI21" s="21"/>
      <c r="AK21" s="23" t="s">
        <v>56</v>
      </c>
      <c r="AL21" s="27"/>
      <c r="AM21" s="25"/>
      <c r="AN21" s="21"/>
      <c r="AO21" s="21"/>
    </row>
    <row r="22" spans="2:41" x14ac:dyDescent="0.25">
      <c r="B22" s="23"/>
      <c r="C22" s="27" t="s">
        <v>57</v>
      </c>
      <c r="D22" s="25"/>
      <c r="E22" s="21">
        <v>3551.72</v>
      </c>
      <c r="F22" s="21"/>
      <c r="J22" s="23" t="s">
        <v>67</v>
      </c>
      <c r="K22" s="27"/>
      <c r="L22" s="25"/>
      <c r="M22" s="21"/>
      <c r="N22" s="21" t="s">
        <v>3</v>
      </c>
      <c r="Q22" s="23"/>
      <c r="R22" s="27"/>
      <c r="S22" s="25"/>
      <c r="T22" s="21"/>
      <c r="U22" s="21"/>
      <c r="X22" s="23"/>
      <c r="Y22" s="27"/>
      <c r="Z22" s="25"/>
      <c r="AA22" s="21"/>
      <c r="AB22" s="21"/>
      <c r="AE22" s="23"/>
      <c r="AF22" s="27" t="s">
        <v>113</v>
      </c>
      <c r="AG22" s="25"/>
      <c r="AH22" s="21">
        <v>100</v>
      </c>
      <c r="AI22" s="21"/>
      <c r="AK22" s="23"/>
      <c r="AL22" s="27" t="s">
        <v>57</v>
      </c>
      <c r="AM22" s="25"/>
      <c r="AN22" s="21">
        <v>3000</v>
      </c>
      <c r="AO22" s="21"/>
    </row>
    <row r="23" spans="2:41" x14ac:dyDescent="0.25">
      <c r="B23" s="23"/>
      <c r="C23" s="27" t="s">
        <v>58</v>
      </c>
      <c r="D23" s="25"/>
      <c r="E23" s="21">
        <v>-765.71</v>
      </c>
      <c r="F23" s="21"/>
      <c r="J23" s="23"/>
      <c r="K23" s="27"/>
      <c r="L23" s="25"/>
      <c r="M23" s="21"/>
      <c r="N23" s="21"/>
      <c r="Q23" s="23"/>
      <c r="R23" s="27"/>
      <c r="S23" s="25"/>
      <c r="T23" s="21"/>
      <c r="U23" s="21"/>
      <c r="X23" s="23"/>
      <c r="Y23" s="27"/>
      <c r="Z23" s="25"/>
      <c r="AA23" s="21"/>
      <c r="AB23" s="21"/>
      <c r="AE23" s="23"/>
      <c r="AF23" s="27" t="s">
        <v>114</v>
      </c>
      <c r="AG23" s="25"/>
      <c r="AH23" s="21">
        <v>100</v>
      </c>
      <c r="AI23" s="21"/>
      <c r="AK23" s="23"/>
      <c r="AL23" s="27" t="s">
        <v>58</v>
      </c>
      <c r="AM23" s="25"/>
      <c r="AN23" s="21">
        <v>-655.5</v>
      </c>
      <c r="AO23" s="21" t="s">
        <v>3</v>
      </c>
    </row>
    <row r="24" spans="2:41" x14ac:dyDescent="0.25">
      <c r="B24" s="23"/>
      <c r="C24" s="27"/>
      <c r="D24" s="25" t="s">
        <v>59</v>
      </c>
      <c r="E24" s="21"/>
      <c r="F24" s="21">
        <f>SUM(E22:E23)</f>
        <v>2786.0099999999998</v>
      </c>
      <c r="J24" s="23"/>
      <c r="K24" s="27"/>
      <c r="L24" s="25" t="s">
        <v>55</v>
      </c>
      <c r="M24" s="21"/>
      <c r="N24" s="21">
        <f>SUM(N9:N23)</f>
        <v>103202.89</v>
      </c>
      <c r="Q24" s="23"/>
      <c r="R24" s="27"/>
      <c r="S24" s="25"/>
      <c r="T24" s="21"/>
      <c r="U24" s="21"/>
      <c r="X24" s="23"/>
      <c r="Y24" s="27"/>
      <c r="Z24" s="25"/>
      <c r="AA24" s="21"/>
      <c r="AB24" s="21"/>
      <c r="AE24" s="23"/>
      <c r="AF24" s="27" t="s">
        <v>117</v>
      </c>
      <c r="AG24" s="25"/>
      <c r="AH24" s="21">
        <v>45.34</v>
      </c>
      <c r="AI24" s="21"/>
      <c r="AK24" s="23"/>
      <c r="AL24" s="27"/>
      <c r="AM24" s="25" t="s">
        <v>59</v>
      </c>
      <c r="AN24" s="21"/>
      <c r="AO24" s="21">
        <f>SUM(AN22:AN23)</f>
        <v>2344.5</v>
      </c>
    </row>
    <row r="25" spans="2:41" x14ac:dyDescent="0.25">
      <c r="B25" s="23"/>
      <c r="C25" s="27" t="s">
        <v>8</v>
      </c>
      <c r="D25" s="25"/>
      <c r="E25" s="21"/>
      <c r="F25" s="21">
        <v>300</v>
      </c>
      <c r="J25" s="23"/>
      <c r="K25" s="27"/>
      <c r="L25" s="25"/>
      <c r="M25" s="21"/>
      <c r="N25" s="21"/>
      <c r="Q25" s="23"/>
      <c r="R25" s="27"/>
      <c r="S25" s="25"/>
      <c r="T25" s="21"/>
      <c r="U25" s="21"/>
      <c r="X25" s="23"/>
      <c r="Y25" s="27"/>
      <c r="Z25" s="25"/>
      <c r="AA25" s="21"/>
      <c r="AB25" s="21"/>
      <c r="AE25" s="23"/>
      <c r="AF25" s="27"/>
      <c r="AG25" s="25" t="s">
        <v>54</v>
      </c>
      <c r="AH25" s="21"/>
      <c r="AI25" s="21">
        <f>SUM(AH11:AH24)</f>
        <v>1310.3399999999999</v>
      </c>
      <c r="AK25" s="23"/>
      <c r="AL25" s="27" t="s">
        <v>115</v>
      </c>
      <c r="AM25" s="25"/>
      <c r="AN25" s="21"/>
      <c r="AO25" s="21">
        <v>655.5</v>
      </c>
    </row>
    <row r="26" spans="2:41" x14ac:dyDescent="0.25">
      <c r="B26" s="23"/>
      <c r="C26" s="27" t="s">
        <v>60</v>
      </c>
      <c r="D26" s="25"/>
      <c r="E26" s="21"/>
      <c r="F26" s="21">
        <v>100</v>
      </c>
      <c r="J26" s="23" t="s">
        <v>56</v>
      </c>
      <c r="K26" s="27"/>
      <c r="L26" s="25"/>
      <c r="M26" s="21"/>
      <c r="N26" s="21"/>
      <c r="Q26" s="23" t="s">
        <v>56</v>
      </c>
      <c r="R26" s="27"/>
      <c r="S26" s="25"/>
      <c r="T26" s="21"/>
      <c r="U26" s="21"/>
      <c r="X26" s="23" t="s">
        <v>56</v>
      </c>
      <c r="Y26" s="27"/>
      <c r="Z26" s="25"/>
      <c r="AA26" s="21"/>
      <c r="AB26" s="21"/>
      <c r="AE26" s="23" t="s">
        <v>67</v>
      </c>
      <c r="AF26" s="27"/>
      <c r="AG26" s="25"/>
      <c r="AH26" s="21"/>
      <c r="AI26" s="21">
        <v>0</v>
      </c>
      <c r="AK26" s="23"/>
      <c r="AL26" s="27" t="s">
        <v>68</v>
      </c>
      <c r="AM26" s="25"/>
      <c r="AN26" s="21"/>
      <c r="AO26" s="21">
        <v>229.5</v>
      </c>
    </row>
    <row r="27" spans="2:41" x14ac:dyDescent="0.25">
      <c r="B27" s="23"/>
      <c r="C27" s="27" t="s">
        <v>61</v>
      </c>
      <c r="D27" s="25"/>
      <c r="E27" s="21"/>
      <c r="F27" s="21">
        <v>187</v>
      </c>
      <c r="J27" s="23"/>
      <c r="K27" s="27" t="s">
        <v>57</v>
      </c>
      <c r="L27" s="25"/>
      <c r="M27" s="21">
        <v>3000</v>
      </c>
      <c r="N27" s="21"/>
      <c r="Q27" s="23"/>
      <c r="R27" s="27" t="s">
        <v>57</v>
      </c>
      <c r="S27" s="25"/>
      <c r="T27" s="21">
        <v>3000</v>
      </c>
      <c r="U27" s="21"/>
      <c r="X27" s="23"/>
      <c r="Y27" s="27" t="s">
        <v>57</v>
      </c>
      <c r="Z27" s="25"/>
      <c r="AA27" s="21">
        <v>3000</v>
      </c>
      <c r="AB27" s="21"/>
      <c r="AE27" s="23"/>
      <c r="AF27" s="27"/>
      <c r="AG27" s="25" t="s">
        <v>55</v>
      </c>
      <c r="AH27" s="21"/>
      <c r="AI27" s="21">
        <f>SUM(AI9:AI26)</f>
        <v>93722.159999999989</v>
      </c>
      <c r="AK27" s="23"/>
      <c r="AL27" s="27" t="s">
        <v>8</v>
      </c>
      <c r="AM27" s="25"/>
      <c r="AN27" s="21"/>
      <c r="AO27" s="21">
        <v>300</v>
      </c>
    </row>
    <row r="28" spans="2:41" x14ac:dyDescent="0.25">
      <c r="B28" s="23"/>
      <c r="C28" s="27" t="s">
        <v>36</v>
      </c>
      <c r="D28" s="25"/>
      <c r="E28" s="21"/>
      <c r="F28" s="21">
        <v>132.6</v>
      </c>
      <c r="J28" s="23"/>
      <c r="K28" s="27" t="s">
        <v>58</v>
      </c>
      <c r="L28" s="25"/>
      <c r="M28" s="21">
        <v>-655.5</v>
      </c>
      <c r="N28" s="21"/>
      <c r="Q28" s="23"/>
      <c r="R28" s="27" t="s">
        <v>58</v>
      </c>
      <c r="S28" s="25"/>
      <c r="T28" s="21">
        <v>-655.5</v>
      </c>
      <c r="U28" s="21"/>
      <c r="X28" s="23"/>
      <c r="Y28" s="27" t="s">
        <v>58</v>
      </c>
      <c r="Z28" s="25"/>
      <c r="AA28" s="21">
        <v>-655.5</v>
      </c>
      <c r="AB28" s="21"/>
      <c r="AE28" s="23" t="s">
        <v>56</v>
      </c>
      <c r="AF28" s="27"/>
      <c r="AG28" s="25"/>
      <c r="AH28" s="21"/>
      <c r="AI28" s="21"/>
      <c r="AK28" s="23"/>
      <c r="AL28" s="27" t="s">
        <v>60</v>
      </c>
      <c r="AM28" s="25"/>
      <c r="AN28" s="21"/>
      <c r="AO28" s="21">
        <v>-75</v>
      </c>
    </row>
    <row r="29" spans="2:41" x14ac:dyDescent="0.25">
      <c r="B29" s="23"/>
      <c r="C29" s="27" t="s">
        <v>62</v>
      </c>
      <c r="D29" s="25"/>
      <c r="E29" s="21"/>
      <c r="F29" s="21">
        <v>75</v>
      </c>
      <c r="J29" s="23"/>
      <c r="K29" s="27"/>
      <c r="L29" s="25" t="s">
        <v>59</v>
      </c>
      <c r="M29" s="21"/>
      <c r="N29" s="21">
        <f>SUM(M27:M28)</f>
        <v>2344.5</v>
      </c>
      <c r="Q29" s="23"/>
      <c r="R29" s="27"/>
      <c r="S29" s="25" t="s">
        <v>59</v>
      </c>
      <c r="T29" s="21"/>
      <c r="U29" s="21">
        <f>SUM(T27:T28)</f>
        <v>2344.5</v>
      </c>
      <c r="X29" s="23"/>
      <c r="Y29" s="27"/>
      <c r="Z29" s="25" t="s">
        <v>59</v>
      </c>
      <c r="AA29" s="21"/>
      <c r="AB29" s="21">
        <f>SUM(AA27:AA28)</f>
        <v>2344.5</v>
      </c>
      <c r="AE29" s="23"/>
      <c r="AF29" s="27" t="s">
        <v>57</v>
      </c>
      <c r="AG29" s="25"/>
      <c r="AH29" s="21">
        <v>3000</v>
      </c>
      <c r="AI29" s="21"/>
      <c r="AK29" s="23"/>
      <c r="AL29" s="27" t="s">
        <v>93</v>
      </c>
      <c r="AM29" s="25"/>
      <c r="AN29" s="21"/>
      <c r="AO29" s="21" t="s">
        <v>3</v>
      </c>
    </row>
    <row r="30" spans="2:41" x14ac:dyDescent="0.25">
      <c r="B30" s="23"/>
      <c r="C30" s="27" t="s">
        <v>63</v>
      </c>
      <c r="D30" s="25"/>
      <c r="E30" s="21"/>
      <c r="F30" s="21">
        <v>10.94</v>
      </c>
      <c r="J30" s="23"/>
      <c r="K30" s="27" t="s">
        <v>82</v>
      </c>
      <c r="L30" s="25"/>
      <c r="M30" s="21"/>
      <c r="N30" s="21">
        <v>765.71</v>
      </c>
      <c r="Q30" s="23"/>
      <c r="R30" s="27" t="s">
        <v>86</v>
      </c>
      <c r="S30" s="25"/>
      <c r="T30" s="21"/>
      <c r="U30" s="21">
        <v>655.5</v>
      </c>
      <c r="X30" s="23"/>
      <c r="Y30" s="27" t="s">
        <v>88</v>
      </c>
      <c r="Z30" s="25"/>
      <c r="AA30" s="21"/>
      <c r="AB30" s="21">
        <v>655.5</v>
      </c>
      <c r="AE30" s="23"/>
      <c r="AF30" s="27" t="s">
        <v>58</v>
      </c>
      <c r="AG30" s="25"/>
      <c r="AH30" s="21">
        <v>-655.5</v>
      </c>
      <c r="AI30" s="21"/>
      <c r="AK30" s="23"/>
      <c r="AL30" s="27" t="s">
        <v>118</v>
      </c>
      <c r="AM30" s="25"/>
      <c r="AN30" s="21"/>
      <c r="AO30" s="21"/>
    </row>
    <row r="31" spans="2:41" x14ac:dyDescent="0.25">
      <c r="B31" s="23"/>
      <c r="C31" s="27" t="s">
        <v>64</v>
      </c>
      <c r="D31" s="25"/>
      <c r="E31" s="21"/>
      <c r="F31" s="21">
        <v>1.92</v>
      </c>
      <c r="J31" s="23"/>
      <c r="K31" s="27" t="s">
        <v>68</v>
      </c>
      <c r="L31" s="25"/>
      <c r="M31" s="21"/>
      <c r="N31" s="21">
        <v>271.7</v>
      </c>
      <c r="Q31" s="23"/>
      <c r="R31" s="27" t="s">
        <v>68</v>
      </c>
      <c r="S31" s="25"/>
      <c r="T31" s="21"/>
      <c r="U31" s="21">
        <v>229.5</v>
      </c>
      <c r="X31" s="23"/>
      <c r="Y31" s="27" t="s">
        <v>68</v>
      </c>
      <c r="Z31" s="25"/>
      <c r="AA31" s="21"/>
      <c r="AB31" s="21">
        <v>229.5</v>
      </c>
      <c r="AE31" s="23"/>
      <c r="AF31" s="27"/>
      <c r="AG31" s="25" t="s">
        <v>59</v>
      </c>
      <c r="AH31" s="21"/>
      <c r="AI31" s="21">
        <f>SUM(AH29:AH30)</f>
        <v>2344.5</v>
      </c>
      <c r="AK31" s="23"/>
      <c r="AL31" s="27" t="s">
        <v>116</v>
      </c>
      <c r="AM31" s="25"/>
      <c r="AN31" s="21"/>
      <c r="AO31" s="21">
        <v>6.34</v>
      </c>
    </row>
    <row r="32" spans="2:41" x14ac:dyDescent="0.25">
      <c r="B32" s="23"/>
      <c r="C32" s="27"/>
      <c r="D32" s="25" t="s">
        <v>65</v>
      </c>
      <c r="E32" s="21"/>
      <c r="F32" s="21">
        <f>SUM(F24:F31)</f>
        <v>3593.47</v>
      </c>
      <c r="J32" s="23"/>
      <c r="K32" s="27" t="s">
        <v>8</v>
      </c>
      <c r="L32" s="25"/>
      <c r="M32" s="21"/>
      <c r="N32" s="21">
        <v>300</v>
      </c>
      <c r="Q32" s="23"/>
      <c r="R32" s="27" t="s">
        <v>8</v>
      </c>
      <c r="S32" s="25"/>
      <c r="T32" s="21"/>
      <c r="U32" s="21">
        <v>300</v>
      </c>
      <c r="X32" s="23"/>
      <c r="Y32" s="27" t="s">
        <v>8</v>
      </c>
      <c r="Z32" s="25"/>
      <c r="AA32" s="21"/>
      <c r="AB32" s="21">
        <v>300</v>
      </c>
      <c r="AE32" s="23"/>
      <c r="AF32" s="27" t="s">
        <v>115</v>
      </c>
      <c r="AG32" s="25"/>
      <c r="AH32" s="21"/>
      <c r="AI32" s="21">
        <v>655.5</v>
      </c>
      <c r="AK32" s="23"/>
      <c r="AL32" s="27" t="s">
        <v>64</v>
      </c>
      <c r="AM32" s="25"/>
      <c r="AN32" s="21"/>
      <c r="AO32" s="21">
        <v>42.38</v>
      </c>
    </row>
    <row r="33" spans="2:41" x14ac:dyDescent="0.25">
      <c r="B33" s="23"/>
      <c r="C33" s="27"/>
      <c r="D33" s="25"/>
      <c r="E33" s="21"/>
      <c r="F33" s="21"/>
      <c r="J33" s="23"/>
      <c r="K33" s="27" t="s">
        <v>60</v>
      </c>
      <c r="L33" s="25"/>
      <c r="M33" s="21"/>
      <c r="N33" s="21">
        <v>100</v>
      </c>
      <c r="Q33" s="23"/>
      <c r="R33" s="27" t="s">
        <v>60</v>
      </c>
      <c r="S33" s="25"/>
      <c r="T33" s="21"/>
      <c r="U33" s="21">
        <v>100</v>
      </c>
      <c r="X33" s="23"/>
      <c r="Y33" s="27" t="s">
        <v>60</v>
      </c>
      <c r="Z33" s="25"/>
      <c r="AA33" s="21"/>
      <c r="AB33" s="21">
        <v>25</v>
      </c>
      <c r="AE33" s="23"/>
      <c r="AF33" s="27" t="s">
        <v>68</v>
      </c>
      <c r="AG33" s="25"/>
      <c r="AH33" s="21"/>
      <c r="AI33" s="21">
        <v>229.5</v>
      </c>
      <c r="AK33" s="23"/>
      <c r="AL33" s="27" t="s">
        <v>119</v>
      </c>
      <c r="AM33" s="25"/>
      <c r="AN33" s="21"/>
      <c r="AO33" s="21"/>
    </row>
    <row r="34" spans="2:41" x14ac:dyDescent="0.25">
      <c r="B34" s="23"/>
      <c r="C34" s="27"/>
      <c r="D34" s="25" t="s">
        <v>66</v>
      </c>
      <c r="E34" s="21"/>
      <c r="F34" s="21">
        <f>F19-F32</f>
        <v>101401.89000000001</v>
      </c>
      <c r="J34" s="23"/>
      <c r="K34" s="27" t="s">
        <v>83</v>
      </c>
      <c r="L34" s="25"/>
      <c r="M34" s="21"/>
      <c r="N34" s="21">
        <v>-124</v>
      </c>
      <c r="Q34" s="23"/>
      <c r="R34" s="27" t="s">
        <v>87</v>
      </c>
      <c r="S34" s="25"/>
      <c r="T34" s="21"/>
      <c r="U34" s="21">
        <v>52.12</v>
      </c>
      <c r="X34" s="23"/>
      <c r="Y34" s="27" t="s">
        <v>93</v>
      </c>
      <c r="Z34" s="25"/>
      <c r="AA34" s="21"/>
      <c r="AB34" s="21">
        <v>69.17</v>
      </c>
      <c r="AE34" s="23"/>
      <c r="AF34" s="27" t="s">
        <v>8</v>
      </c>
      <c r="AG34" s="25"/>
      <c r="AH34" s="21"/>
      <c r="AI34" s="21">
        <v>300</v>
      </c>
      <c r="AK34" s="23"/>
      <c r="AL34" s="27" t="s">
        <v>120</v>
      </c>
      <c r="AM34" s="25"/>
      <c r="AN34" s="21">
        <v>13431</v>
      </c>
      <c r="AO34" s="21"/>
    </row>
    <row r="35" spans="2:41" x14ac:dyDescent="0.25">
      <c r="B35" s="23"/>
      <c r="C35" s="27"/>
      <c r="D35" s="25"/>
      <c r="E35" s="21"/>
      <c r="F35" s="21"/>
      <c r="J35" s="23"/>
      <c r="K35" s="27" t="s">
        <v>83</v>
      </c>
      <c r="L35" s="25"/>
      <c r="M35" s="21"/>
      <c r="N35" s="21">
        <v>125</v>
      </c>
      <c r="Q35" s="23"/>
      <c r="R35" s="27" t="s">
        <v>64</v>
      </c>
      <c r="S35" s="25"/>
      <c r="T35" s="21"/>
      <c r="U35" s="21">
        <v>1.92</v>
      </c>
      <c r="X35" s="23"/>
      <c r="Y35" s="27" t="s">
        <v>92</v>
      </c>
      <c r="Z35" s="25"/>
      <c r="AA35" s="21"/>
      <c r="AB35" s="21">
        <v>80.849999999999994</v>
      </c>
      <c r="AE35" s="23"/>
      <c r="AF35" s="27" t="s">
        <v>60</v>
      </c>
      <c r="AG35" s="25"/>
      <c r="AH35" s="21"/>
      <c r="AI35" s="21">
        <v>25</v>
      </c>
      <c r="AK35" s="23"/>
      <c r="AL35" s="27" t="s">
        <v>121</v>
      </c>
      <c r="AM35" s="25"/>
      <c r="AN35" s="21">
        <v>9354</v>
      </c>
      <c r="AO35" s="21">
        <f>SUM(AN34:AN35)</f>
        <v>22785</v>
      </c>
    </row>
    <row r="36" spans="2:41" s="19" customFormat="1" x14ac:dyDescent="0.25">
      <c r="B36" s="24" t="s">
        <v>72</v>
      </c>
      <c r="C36" s="28"/>
      <c r="D36" s="26"/>
      <c r="E36" s="22"/>
      <c r="F36" s="22">
        <f>F34-F9</f>
        <v>-3306.0899999999965</v>
      </c>
      <c r="J36" s="23"/>
      <c r="K36" s="27" t="s">
        <v>69</v>
      </c>
      <c r="L36" s="25"/>
      <c r="M36" s="21"/>
      <c r="N36" s="21">
        <v>318.06</v>
      </c>
      <c r="Q36" s="23"/>
      <c r="R36" s="27"/>
      <c r="S36" s="25"/>
      <c r="T36" s="21"/>
      <c r="U36" s="21"/>
      <c r="X36" s="23"/>
      <c r="Y36" s="27" t="s">
        <v>89</v>
      </c>
      <c r="Z36" s="25"/>
      <c r="AA36" s="21"/>
      <c r="AB36" s="21">
        <v>35.340000000000003</v>
      </c>
      <c r="AE36" s="23"/>
      <c r="AF36" s="27" t="s">
        <v>93</v>
      </c>
      <c r="AG36" s="25"/>
      <c r="AH36" s="21"/>
      <c r="AI36" s="21">
        <v>606.79999999999995</v>
      </c>
      <c r="AK36" s="23"/>
      <c r="AL36" s="27" t="s">
        <v>122</v>
      </c>
      <c r="AM36" s="25"/>
      <c r="AN36" s="21"/>
      <c r="AO36" s="21">
        <v>6.45</v>
      </c>
    </row>
    <row r="37" spans="2:41" x14ac:dyDescent="0.25">
      <c r="B37" s="23"/>
      <c r="C37" s="27"/>
      <c r="D37" s="25"/>
      <c r="E37" s="21"/>
      <c r="F37" s="21"/>
      <c r="J37" s="23"/>
      <c r="K37" s="27" t="s">
        <v>4</v>
      </c>
      <c r="L37" s="25"/>
      <c r="M37" s="21"/>
      <c r="N37" s="21">
        <v>37.729999999999997</v>
      </c>
      <c r="Q37" s="23"/>
      <c r="R37" s="27"/>
      <c r="S37" s="25"/>
      <c r="T37" s="21"/>
      <c r="U37" s="21"/>
      <c r="X37" s="23"/>
      <c r="Y37" s="27" t="s">
        <v>64</v>
      </c>
      <c r="Z37" s="25"/>
      <c r="AA37" s="21"/>
      <c r="AB37" s="21">
        <v>1.92</v>
      </c>
      <c r="AE37" s="23"/>
      <c r="AF37" s="27" t="s">
        <v>118</v>
      </c>
      <c r="AG37" s="25"/>
      <c r="AH37" s="21"/>
      <c r="AI37" s="21">
        <v>26.74</v>
      </c>
      <c r="AK37" s="23"/>
      <c r="AL37" s="27" t="s">
        <v>123</v>
      </c>
      <c r="AM37" s="25"/>
      <c r="AN37" s="21"/>
      <c r="AO37" s="21">
        <v>125</v>
      </c>
    </row>
    <row r="38" spans="2:41" x14ac:dyDescent="0.25">
      <c r="B38" s="23" t="s">
        <v>45</v>
      </c>
      <c r="C38" s="27"/>
      <c r="D38" s="25"/>
      <c r="E38" s="21"/>
      <c r="F38" s="21"/>
      <c r="J38" s="23"/>
      <c r="K38" s="27" t="s">
        <v>64</v>
      </c>
      <c r="L38" s="25"/>
      <c r="M38" s="21"/>
      <c r="N38" s="21">
        <v>3.32</v>
      </c>
      <c r="Q38" s="23"/>
      <c r="R38" s="27"/>
      <c r="S38" s="25"/>
      <c r="T38" s="21"/>
      <c r="U38" s="21"/>
      <c r="X38" s="23"/>
      <c r="Y38" s="27"/>
      <c r="Z38" s="25"/>
      <c r="AA38" s="21"/>
      <c r="AB38" s="21"/>
      <c r="AE38" s="23"/>
      <c r="AF38" s="27" t="s">
        <v>116</v>
      </c>
      <c r="AG38" s="25"/>
      <c r="AH38" s="21"/>
      <c r="AI38" s="21">
        <v>92.86</v>
      </c>
      <c r="AK38" s="23"/>
      <c r="AL38" s="27" t="s">
        <v>124</v>
      </c>
      <c r="AM38" s="25"/>
      <c r="AN38" s="21"/>
      <c r="AO38" s="21">
        <v>88.4</v>
      </c>
    </row>
    <row r="39" spans="2:41" x14ac:dyDescent="0.25">
      <c r="B39" s="23"/>
      <c r="C39" s="27" t="s">
        <v>46</v>
      </c>
      <c r="D39" s="25"/>
      <c r="E39" s="21"/>
      <c r="F39" s="21">
        <v>41043.769999999997</v>
      </c>
      <c r="J39" s="23"/>
      <c r="K39" s="27"/>
      <c r="L39" s="25" t="s">
        <v>65</v>
      </c>
      <c r="M39" s="21"/>
      <c r="N39" s="21">
        <f>SUM(N29:N38)</f>
        <v>4142.0199999999995</v>
      </c>
      <c r="Q39" s="23"/>
      <c r="R39" s="27"/>
      <c r="S39" s="25" t="s">
        <v>65</v>
      </c>
      <c r="T39" s="21"/>
      <c r="U39" s="21">
        <f>SUM(U29:U38)</f>
        <v>3683.54</v>
      </c>
      <c r="X39" s="23"/>
      <c r="Y39" s="27"/>
      <c r="Z39" s="25" t="s">
        <v>65</v>
      </c>
      <c r="AA39" s="21"/>
      <c r="AB39" s="21">
        <f>SUM(AB29:AB38)</f>
        <v>3741.78</v>
      </c>
      <c r="AE39" s="23"/>
      <c r="AF39" s="27" t="s">
        <v>64</v>
      </c>
      <c r="AG39" s="25"/>
      <c r="AH39" s="21"/>
      <c r="AI39" s="21">
        <v>14.48</v>
      </c>
      <c r="AK39" s="23"/>
      <c r="AL39" s="27"/>
      <c r="AM39" s="25"/>
      <c r="AN39" s="21"/>
      <c r="AO39" s="21"/>
    </row>
    <row r="40" spans="2:41" x14ac:dyDescent="0.25">
      <c r="B40" s="23"/>
      <c r="C40" s="27" t="s">
        <v>47</v>
      </c>
      <c r="D40" s="25"/>
      <c r="E40" s="21"/>
      <c r="F40" s="21">
        <v>327.41000000000003</v>
      </c>
      <c r="J40" s="23"/>
      <c r="K40" s="27"/>
      <c r="L40" s="25" t="s">
        <v>3</v>
      </c>
      <c r="M40" s="21"/>
      <c r="N40" s="21" t="s">
        <v>3</v>
      </c>
      <c r="Q40" s="23"/>
      <c r="R40" s="27"/>
      <c r="S40" s="25" t="s">
        <v>3</v>
      </c>
      <c r="T40" s="21"/>
      <c r="U40" s="21" t="s">
        <v>3</v>
      </c>
      <c r="X40" s="23"/>
      <c r="Y40" s="27"/>
      <c r="Z40" s="25" t="s">
        <v>3</v>
      </c>
      <c r="AA40" s="21"/>
      <c r="AB40" s="21" t="s">
        <v>3</v>
      </c>
      <c r="AE40" s="23"/>
      <c r="AF40" s="27"/>
      <c r="AG40" s="25" t="s">
        <v>65</v>
      </c>
      <c r="AH40" s="21"/>
      <c r="AI40" s="21">
        <f>SUM(AI31:AI39)</f>
        <v>4295.3799999999992</v>
      </c>
      <c r="AK40" s="23"/>
      <c r="AL40" s="27"/>
      <c r="AM40" s="25" t="s">
        <v>65</v>
      </c>
      <c r="AN40" s="21"/>
      <c r="AO40" s="21">
        <f>SUM(AO23:AO39)</f>
        <v>26508.070000000003</v>
      </c>
    </row>
    <row r="41" spans="2:41" x14ac:dyDescent="0.25">
      <c r="B41" s="23"/>
      <c r="C41" s="27" t="s">
        <v>43</v>
      </c>
      <c r="D41" s="25"/>
      <c r="E41" s="21"/>
      <c r="F41" s="21">
        <v>60030.71</v>
      </c>
      <c r="J41" s="23"/>
      <c r="K41" s="27"/>
      <c r="L41" s="25" t="s">
        <v>66</v>
      </c>
      <c r="M41" s="21"/>
      <c r="N41" s="21">
        <f>N24-N39</f>
        <v>99060.87</v>
      </c>
      <c r="Q41" s="23"/>
      <c r="R41" s="27"/>
      <c r="S41" s="25" t="s">
        <v>66</v>
      </c>
      <c r="T41" s="21"/>
      <c r="U41" s="21">
        <f>U19-U39</f>
        <v>95982.750000000015</v>
      </c>
      <c r="X41" s="23"/>
      <c r="Y41" s="27"/>
      <c r="Z41" s="25" t="s">
        <v>66</v>
      </c>
      <c r="AA41" s="21"/>
      <c r="AB41" s="21">
        <f>AB19-AB39</f>
        <v>92411.82</v>
      </c>
      <c r="AE41" s="23"/>
      <c r="AF41" s="25" t="s">
        <v>66</v>
      </c>
      <c r="AG41" s="21"/>
      <c r="AH41" s="21" t="s">
        <v>3</v>
      </c>
      <c r="AI41" s="21">
        <f>AI27-AI40</f>
        <v>89426.779999999984</v>
      </c>
      <c r="AK41" s="23"/>
      <c r="AL41" s="25" t="s">
        <v>66</v>
      </c>
      <c r="AM41" s="21"/>
      <c r="AN41" s="21" t="s">
        <v>3</v>
      </c>
      <c r="AO41" s="21">
        <f>AO17-AO40</f>
        <v>79616.839999999982</v>
      </c>
    </row>
    <row r="42" spans="2:41" x14ac:dyDescent="0.25">
      <c r="B42" s="23"/>
      <c r="C42" s="27"/>
      <c r="D42" s="25" t="s">
        <v>70</v>
      </c>
      <c r="E42" s="21"/>
      <c r="F42" s="21">
        <f>SUM(F39:F41)</f>
        <v>101401.89</v>
      </c>
      <c r="J42" s="23"/>
      <c r="K42" s="27"/>
      <c r="L42" s="25"/>
      <c r="M42" s="21"/>
      <c r="N42" s="21"/>
      <c r="O42" s="1" t="s">
        <v>3</v>
      </c>
      <c r="Q42" s="23"/>
      <c r="R42" s="27"/>
      <c r="S42" s="25"/>
      <c r="T42" s="21"/>
      <c r="U42" s="21"/>
      <c r="X42" s="23"/>
      <c r="Y42" s="27"/>
      <c r="Z42" s="25"/>
      <c r="AA42" s="21"/>
      <c r="AB42" s="21"/>
      <c r="AE42" s="23"/>
      <c r="AF42" s="27"/>
      <c r="AG42" s="25"/>
      <c r="AH42" s="21"/>
      <c r="AI42" s="21"/>
      <c r="AK42" s="23"/>
      <c r="AL42" s="27"/>
      <c r="AM42" s="25"/>
      <c r="AN42" s="21"/>
      <c r="AO42" s="21"/>
    </row>
    <row r="43" spans="2:41" x14ac:dyDescent="0.25">
      <c r="J43" s="24" t="s">
        <v>72</v>
      </c>
      <c r="K43" s="28"/>
      <c r="L43" s="26"/>
      <c r="M43" s="22"/>
      <c r="N43" s="22">
        <f>N21-N39</f>
        <v>-2341.0199999999995</v>
      </c>
      <c r="Q43" s="24" t="s">
        <v>72</v>
      </c>
      <c r="R43" s="28"/>
      <c r="S43" s="26"/>
      <c r="T43" s="22"/>
      <c r="U43" s="22">
        <f>U41-U9</f>
        <v>-3078.1199999999808</v>
      </c>
      <c r="X43" s="24" t="s">
        <v>72</v>
      </c>
      <c r="Y43" s="28"/>
      <c r="Z43" s="26"/>
      <c r="AA43" s="22"/>
      <c r="AB43" s="22">
        <f>AB41-AB9</f>
        <v>-3570.929999999993</v>
      </c>
      <c r="AE43" s="24" t="s">
        <v>72</v>
      </c>
      <c r="AF43" s="28"/>
      <c r="AG43" s="26"/>
      <c r="AH43" s="22"/>
      <c r="AI43" s="22">
        <f>AI41-AI9</f>
        <v>-2985.0400000000081</v>
      </c>
      <c r="AK43" s="24" t="s">
        <v>72</v>
      </c>
      <c r="AL43" s="28"/>
      <c r="AM43" s="26"/>
      <c r="AN43" s="22"/>
      <c r="AO43" s="22">
        <f>AO9-AO41</f>
        <v>9809.9400000000169</v>
      </c>
    </row>
    <row r="44" spans="2:41" x14ac:dyDescent="0.25">
      <c r="J44" s="23"/>
      <c r="K44" s="27"/>
      <c r="L44" s="25"/>
      <c r="M44" s="21"/>
      <c r="N44" s="21"/>
      <c r="Q44" s="23"/>
      <c r="R44" s="27"/>
      <c r="S44" s="25"/>
      <c r="T44" s="21"/>
      <c r="U44" s="21"/>
      <c r="X44" s="23"/>
      <c r="Y44" s="27"/>
      <c r="Z44" s="25"/>
      <c r="AA44" s="21"/>
      <c r="AB44" s="21"/>
      <c r="AE44" s="23"/>
      <c r="AF44" s="27"/>
      <c r="AG44" s="25"/>
      <c r="AH44" s="21"/>
      <c r="AI44" s="21"/>
      <c r="AK44" s="23"/>
      <c r="AL44" s="27"/>
      <c r="AM44" s="25"/>
      <c r="AN44" s="21"/>
      <c r="AO44" s="21"/>
    </row>
    <row r="45" spans="2:41" x14ac:dyDescent="0.25">
      <c r="J45" s="23" t="s">
        <v>45</v>
      </c>
      <c r="K45" s="27"/>
      <c r="L45" s="25"/>
      <c r="M45" s="21"/>
      <c r="N45" s="21"/>
      <c r="Q45" s="23" t="s">
        <v>45</v>
      </c>
      <c r="R45" s="27"/>
      <c r="S45" s="25"/>
      <c r="T45" s="21"/>
      <c r="U45" s="21"/>
      <c r="X45" s="23" t="s">
        <v>45</v>
      </c>
      <c r="Y45" s="27"/>
      <c r="Z45" s="25"/>
      <c r="AA45" s="21"/>
      <c r="AB45" s="21"/>
      <c r="AE45" s="23" t="s">
        <v>45</v>
      </c>
      <c r="AF45" s="27"/>
      <c r="AG45" s="25"/>
      <c r="AH45" s="21"/>
      <c r="AI45" s="21"/>
      <c r="AK45" s="23" t="s">
        <v>45</v>
      </c>
      <c r="AL45" s="27"/>
      <c r="AM45" s="25"/>
      <c r="AN45" s="21"/>
      <c r="AO45" s="21"/>
    </row>
    <row r="46" spans="2:41" x14ac:dyDescent="0.25">
      <c r="J46" s="23"/>
      <c r="K46" s="27" t="s">
        <v>46</v>
      </c>
      <c r="L46" s="25"/>
      <c r="M46" s="21"/>
      <c r="N46" s="21">
        <v>38654.81</v>
      </c>
      <c r="Q46" s="23"/>
      <c r="R46" s="27" t="s">
        <v>46</v>
      </c>
      <c r="S46" s="25"/>
      <c r="T46" s="21"/>
      <c r="U46" s="21">
        <v>35573.980000000003</v>
      </c>
      <c r="X46" s="23"/>
      <c r="Y46" s="27" t="s">
        <v>46</v>
      </c>
      <c r="Z46" s="25"/>
      <c r="AA46" s="21"/>
      <c r="AB46" s="21">
        <v>31998.05</v>
      </c>
      <c r="AE46" s="23"/>
      <c r="AF46" s="27" t="s">
        <v>46</v>
      </c>
      <c r="AG46" s="25"/>
      <c r="AH46" s="21"/>
      <c r="AI46" s="21">
        <v>28967.67</v>
      </c>
      <c r="AK46" s="23"/>
      <c r="AL46" s="27" t="s">
        <v>46</v>
      </c>
      <c r="AM46" s="25"/>
      <c r="AN46" s="21"/>
      <c r="AO46" s="21">
        <v>19152.810000000001</v>
      </c>
    </row>
    <row r="47" spans="2:41" x14ac:dyDescent="0.25">
      <c r="J47" s="23"/>
      <c r="K47" s="27" t="s">
        <v>47</v>
      </c>
      <c r="L47" s="25"/>
      <c r="M47" s="21"/>
      <c r="N47" s="21">
        <v>375.35</v>
      </c>
      <c r="Q47" s="23"/>
      <c r="R47" s="27" t="s">
        <v>47</v>
      </c>
      <c r="S47" s="25"/>
      <c r="T47" s="21"/>
      <c r="U47" s="21">
        <v>375.35</v>
      </c>
      <c r="X47" s="23"/>
      <c r="Y47" s="27" t="s">
        <v>47</v>
      </c>
      <c r="Z47" s="25"/>
      <c r="AA47" s="21"/>
      <c r="AB47" s="21">
        <v>375.35</v>
      </c>
      <c r="AE47" s="23"/>
      <c r="AF47" s="27" t="s">
        <v>47</v>
      </c>
      <c r="AG47" s="25"/>
      <c r="AH47" s="21"/>
      <c r="AI47" s="21">
        <v>420.69</v>
      </c>
      <c r="AK47" s="23"/>
      <c r="AL47" s="27" t="s">
        <v>47</v>
      </c>
      <c r="AM47" s="25"/>
      <c r="AN47" s="21"/>
      <c r="AO47" s="21">
        <v>420.69</v>
      </c>
    </row>
    <row r="48" spans="2:41" x14ac:dyDescent="0.25">
      <c r="J48" s="23"/>
      <c r="K48" s="27" t="s">
        <v>43</v>
      </c>
      <c r="L48" s="25"/>
      <c r="M48" s="21"/>
      <c r="N48" s="21">
        <v>60030.71</v>
      </c>
      <c r="O48" s="1" t="s">
        <v>3</v>
      </c>
      <c r="Q48" s="23"/>
      <c r="R48" s="27" t="s">
        <v>43</v>
      </c>
      <c r="S48" s="25"/>
      <c r="T48" s="21"/>
      <c r="U48" s="21">
        <v>60033.42</v>
      </c>
      <c r="X48" s="23"/>
      <c r="Y48" s="27" t="s">
        <v>43</v>
      </c>
      <c r="Z48" s="25"/>
      <c r="AA48" s="21"/>
      <c r="AB48" s="21">
        <v>60038.42</v>
      </c>
      <c r="AE48" s="23"/>
      <c r="AF48" s="27" t="s">
        <v>43</v>
      </c>
      <c r="AG48" s="25"/>
      <c r="AH48" s="21"/>
      <c r="AI48" s="21">
        <v>60038.42</v>
      </c>
      <c r="AK48" s="23"/>
      <c r="AL48" s="27" t="s">
        <v>43</v>
      </c>
      <c r="AM48" s="25"/>
      <c r="AN48" s="21"/>
      <c r="AO48" s="21">
        <v>60043.34</v>
      </c>
    </row>
    <row r="49" spans="10:48" x14ac:dyDescent="0.25">
      <c r="J49" s="23"/>
      <c r="K49" s="27"/>
      <c r="L49" s="25" t="s">
        <v>70</v>
      </c>
      <c r="M49" s="21"/>
      <c r="N49" s="21">
        <f>SUM(N46:N48)</f>
        <v>99060.87</v>
      </c>
      <c r="O49" s="1" t="s">
        <v>3</v>
      </c>
      <c r="Q49" s="23"/>
      <c r="R49" s="27"/>
      <c r="S49" s="25" t="s">
        <v>70</v>
      </c>
      <c r="T49" s="21"/>
      <c r="U49" s="21">
        <f>SUM(U46:U48)</f>
        <v>95982.75</v>
      </c>
      <c r="V49" s="1" t="s">
        <v>3</v>
      </c>
      <c r="X49" s="23"/>
      <c r="Y49" s="27"/>
      <c r="Z49" s="25" t="s">
        <v>70</v>
      </c>
      <c r="AA49" s="21"/>
      <c r="AB49" s="21">
        <f>SUM(AB46:AB48)</f>
        <v>92411.819999999992</v>
      </c>
      <c r="AE49" s="23"/>
      <c r="AF49" s="27"/>
      <c r="AG49" s="25" t="s">
        <v>70</v>
      </c>
      <c r="AH49" s="21"/>
      <c r="AI49" s="21">
        <f>SUM(AI46:AI48)</f>
        <v>89426.78</v>
      </c>
      <c r="AK49" s="23"/>
      <c r="AL49" s="27"/>
      <c r="AM49" s="25" t="s">
        <v>70</v>
      </c>
      <c r="AN49" s="21"/>
      <c r="AO49" s="21">
        <f>SUM(AO46:AO48)</f>
        <v>79616.84</v>
      </c>
    </row>
    <row r="50" spans="10:48" x14ac:dyDescent="0.25">
      <c r="M50" s="1"/>
      <c r="N50" s="1"/>
      <c r="O50" s="1"/>
      <c r="T50" s="1"/>
      <c r="U50" s="1"/>
      <c r="V50" s="1"/>
      <c r="AA50" s="1"/>
      <c r="AB50" s="1"/>
      <c r="AH50" s="1"/>
      <c r="AI50" s="1"/>
      <c r="AN50" s="1"/>
      <c r="AO50" s="1"/>
    </row>
    <row r="51" spans="10:48" x14ac:dyDescent="0.25">
      <c r="M51" s="1"/>
      <c r="N51" s="1"/>
      <c r="O51" s="1"/>
      <c r="T51" s="1"/>
      <c r="U51" s="1"/>
      <c r="V51" s="1"/>
      <c r="X51" s="32"/>
      <c r="Y51" s="32"/>
      <c r="Z51" s="32"/>
      <c r="AA51" s="33"/>
      <c r="AB51" s="33"/>
      <c r="AC51" s="32"/>
      <c r="AD51" s="32"/>
      <c r="AE51" s="32"/>
      <c r="AF51" s="32"/>
      <c r="AG51" s="32"/>
      <c r="AH51" s="33"/>
      <c r="AI51" s="33"/>
      <c r="AJ51" s="32"/>
      <c r="AK51" s="32"/>
      <c r="AL51" s="32"/>
      <c r="AM51" s="32"/>
      <c r="AN51" s="33"/>
      <c r="AO51" s="33"/>
    </row>
    <row r="52" spans="10:48" x14ac:dyDescent="0.25">
      <c r="M52" s="1"/>
      <c r="N52" s="1"/>
      <c r="O52" s="1"/>
      <c r="T52" s="1"/>
      <c r="U52" s="1"/>
      <c r="V52" s="1"/>
      <c r="AA52" s="1"/>
      <c r="AB52" s="1"/>
      <c r="AH52" s="1"/>
      <c r="AI52" s="1"/>
      <c r="AN52" s="1"/>
      <c r="AO52" s="1"/>
    </row>
    <row r="54" spans="10:48" x14ac:dyDescent="0.25">
      <c r="X54" s="17"/>
      <c r="Y54" s="17"/>
      <c r="Z54" s="50" t="s">
        <v>73</v>
      </c>
      <c r="AA54" s="48"/>
      <c r="AB54" s="17"/>
      <c r="AE54" s="17"/>
      <c r="AF54" s="17"/>
      <c r="AG54" s="50" t="s">
        <v>73</v>
      </c>
      <c r="AH54" s="48"/>
      <c r="AI54" s="17"/>
      <c r="AK54" s="17"/>
      <c r="AL54" s="50" t="s">
        <v>73</v>
      </c>
      <c r="AM54" s="48"/>
      <c r="AN54" s="48"/>
      <c r="AO54" s="48"/>
      <c r="AR54" s="17"/>
      <c r="AS54" s="50" t="s">
        <v>73</v>
      </c>
      <c r="AT54" s="48"/>
      <c r="AU54" s="48"/>
      <c r="AV54" s="48"/>
    </row>
    <row r="55" spans="10:48" x14ac:dyDescent="0.25">
      <c r="X55" s="17"/>
      <c r="Y55" s="17"/>
      <c r="Z55" s="50" t="s">
        <v>131</v>
      </c>
      <c r="AA55" s="48"/>
      <c r="AB55" s="17"/>
      <c r="AE55" s="17"/>
      <c r="AF55" s="17"/>
      <c r="AG55" s="50" t="s">
        <v>132</v>
      </c>
      <c r="AH55" s="48"/>
      <c r="AI55" s="17"/>
      <c r="AK55" s="17"/>
      <c r="AL55" s="50" t="s">
        <v>147</v>
      </c>
      <c r="AM55" s="48"/>
      <c r="AN55" s="48"/>
      <c r="AO55" s="48"/>
      <c r="AR55" s="17"/>
      <c r="AS55" s="50" t="s">
        <v>152</v>
      </c>
      <c r="AT55" s="48"/>
      <c r="AU55" s="48"/>
      <c r="AV55" s="48"/>
    </row>
    <row r="56" spans="10:48" x14ac:dyDescent="0.25">
      <c r="X56" s="17"/>
      <c r="Y56" s="17"/>
      <c r="Z56" s="17"/>
      <c r="AA56" s="17"/>
      <c r="AB56" s="17" t="s">
        <v>3</v>
      </c>
      <c r="AE56" s="17"/>
      <c r="AF56" s="17"/>
      <c r="AG56" s="17"/>
      <c r="AH56" s="17"/>
      <c r="AI56" s="17" t="s">
        <v>3</v>
      </c>
      <c r="AK56" s="17"/>
      <c r="AL56" s="17"/>
      <c r="AM56" s="17"/>
      <c r="AN56" s="17"/>
      <c r="AO56" s="17" t="s">
        <v>3</v>
      </c>
      <c r="AR56" s="17"/>
      <c r="AS56" s="17"/>
      <c r="AT56" s="17"/>
      <c r="AU56" s="17"/>
      <c r="AV56" s="17" t="s">
        <v>3</v>
      </c>
    </row>
    <row r="57" spans="10:48" x14ac:dyDescent="0.25">
      <c r="X57" s="23" t="s">
        <v>45</v>
      </c>
      <c r="Y57" s="27"/>
      <c r="Z57" s="25"/>
      <c r="AA57" s="21"/>
      <c r="AB57" s="21"/>
      <c r="AE57" s="23" t="s">
        <v>45</v>
      </c>
      <c r="AF57" s="27"/>
      <c r="AG57" s="25"/>
      <c r="AH57" s="21"/>
      <c r="AI57" s="21"/>
      <c r="AK57" s="23" t="s">
        <v>45</v>
      </c>
      <c r="AL57" s="27"/>
      <c r="AM57" s="25"/>
      <c r="AN57" s="21"/>
      <c r="AO57" s="21"/>
      <c r="AR57" s="23" t="s">
        <v>45</v>
      </c>
      <c r="AS57" s="27"/>
      <c r="AT57" s="25"/>
      <c r="AU57" s="21"/>
      <c r="AV57" s="21"/>
    </row>
    <row r="58" spans="10:48" x14ac:dyDescent="0.25">
      <c r="X58" s="23"/>
      <c r="Y58" s="27" t="s">
        <v>46</v>
      </c>
      <c r="Z58" s="25"/>
      <c r="AA58" s="21"/>
      <c r="AB58" s="21">
        <v>19152.810000000001</v>
      </c>
      <c r="AE58" s="23"/>
      <c r="AF58" s="27" t="s">
        <v>46</v>
      </c>
      <c r="AG58" s="25"/>
      <c r="AH58" s="21"/>
      <c r="AI58" s="21">
        <v>16534.89</v>
      </c>
      <c r="AK58" s="23"/>
      <c r="AL58" s="27" t="s">
        <v>46</v>
      </c>
      <c r="AM58" s="25"/>
      <c r="AN58" s="21"/>
      <c r="AO58" s="21">
        <v>13810.95</v>
      </c>
      <c r="AP58">
        <v>-13810.95</v>
      </c>
      <c r="AQ58" s="1">
        <f>SUM(AO58:AP58)</f>
        <v>0</v>
      </c>
      <c r="AR58" s="23"/>
      <c r="AS58" s="27" t="s">
        <v>46</v>
      </c>
      <c r="AT58" s="25"/>
      <c r="AU58" s="21"/>
      <c r="AV58" s="21">
        <v>11007.81</v>
      </c>
    </row>
    <row r="59" spans="10:48" x14ac:dyDescent="0.25">
      <c r="X59" s="23"/>
      <c r="Y59" s="27" t="s">
        <v>47</v>
      </c>
      <c r="Z59" s="25"/>
      <c r="AA59" s="21"/>
      <c r="AB59" s="21">
        <v>420.69</v>
      </c>
      <c r="AE59" s="23"/>
      <c r="AF59" s="27" t="s">
        <v>47</v>
      </c>
      <c r="AG59" s="25"/>
      <c r="AH59" s="21"/>
      <c r="AI59" s="21">
        <v>420.69</v>
      </c>
      <c r="AK59" s="23"/>
      <c r="AL59" s="27" t="s">
        <v>47</v>
      </c>
      <c r="AM59" s="25"/>
      <c r="AN59" s="21"/>
      <c r="AO59" s="21">
        <v>501.1</v>
      </c>
      <c r="AR59" s="23"/>
      <c r="AS59" s="27" t="s">
        <v>47</v>
      </c>
      <c r="AT59" s="25"/>
      <c r="AU59" s="21"/>
      <c r="AV59" s="21">
        <v>501.1</v>
      </c>
    </row>
    <row r="60" spans="10:48" x14ac:dyDescent="0.25">
      <c r="X60" s="23"/>
      <c r="Y60" s="27" t="s">
        <v>43</v>
      </c>
      <c r="Z60" s="25"/>
      <c r="AA60" s="21"/>
      <c r="AB60" s="21">
        <v>60043.34</v>
      </c>
      <c r="AE60" s="23"/>
      <c r="AF60" s="27" t="s">
        <v>43</v>
      </c>
      <c r="AG60" s="25"/>
      <c r="AH60" s="21"/>
      <c r="AI60" s="21">
        <v>60045.97</v>
      </c>
      <c r="AK60" s="23"/>
      <c r="AL60" s="27" t="s">
        <v>43</v>
      </c>
      <c r="AM60" s="25"/>
      <c r="AN60" s="21"/>
      <c r="AO60" s="21">
        <v>60048.27</v>
      </c>
      <c r="AR60" s="23"/>
      <c r="AS60" s="27" t="s">
        <v>43</v>
      </c>
      <c r="AT60" s="25"/>
      <c r="AU60" s="21"/>
      <c r="AV60" s="21">
        <v>60048.27</v>
      </c>
    </row>
    <row r="61" spans="10:48" x14ac:dyDescent="0.25">
      <c r="X61" s="23"/>
      <c r="Y61" s="27"/>
      <c r="Z61" s="25" t="s">
        <v>75</v>
      </c>
      <c r="AA61" s="21"/>
      <c r="AB61" s="21">
        <f>SUM(AB58:AB60)</f>
        <v>79616.84</v>
      </c>
      <c r="AE61" s="23"/>
      <c r="AF61" s="27"/>
      <c r="AG61" s="25" t="s">
        <v>75</v>
      </c>
      <c r="AH61" s="21"/>
      <c r="AI61" s="21">
        <f>SUM(AI58:AI60)</f>
        <v>77001.55</v>
      </c>
      <c r="AK61" s="23"/>
      <c r="AL61" s="27"/>
      <c r="AM61" s="25" t="s">
        <v>75</v>
      </c>
      <c r="AN61" s="21"/>
      <c r="AO61" s="21">
        <f>SUM(AO58:AO60)</f>
        <v>74360.319999999992</v>
      </c>
      <c r="AR61" s="23"/>
      <c r="AS61" s="27"/>
      <c r="AT61" s="25" t="s">
        <v>75</v>
      </c>
      <c r="AU61" s="21"/>
      <c r="AV61" s="21">
        <f>SUM(AV58:AV60)</f>
        <v>71557.179999999993</v>
      </c>
    </row>
    <row r="62" spans="10:48" x14ac:dyDescent="0.25">
      <c r="X62" s="23"/>
      <c r="Y62" s="27"/>
      <c r="Z62" s="25"/>
      <c r="AA62" s="21"/>
      <c r="AB62" s="21"/>
      <c r="AE62" s="23"/>
      <c r="AF62" s="27"/>
      <c r="AG62" s="25"/>
      <c r="AH62" s="21"/>
      <c r="AI62" s="21"/>
      <c r="AK62" s="23"/>
      <c r="AL62" s="27"/>
      <c r="AM62" s="25"/>
      <c r="AN62" s="21"/>
      <c r="AO62" s="21"/>
      <c r="AR62" s="23"/>
      <c r="AS62" s="27"/>
      <c r="AT62" s="25"/>
      <c r="AU62" s="21"/>
      <c r="AV62" s="21"/>
    </row>
    <row r="63" spans="10:48" x14ac:dyDescent="0.25">
      <c r="X63" s="23" t="s">
        <v>49</v>
      </c>
      <c r="Y63" s="27"/>
      <c r="Z63" s="25"/>
      <c r="AA63" s="21"/>
      <c r="AB63" s="21"/>
      <c r="AE63" s="23" t="s">
        <v>49</v>
      </c>
      <c r="AF63" s="27"/>
      <c r="AG63" s="25"/>
      <c r="AH63" s="21"/>
      <c r="AI63" s="21"/>
      <c r="AK63" s="23" t="s">
        <v>49</v>
      </c>
      <c r="AL63" s="27"/>
      <c r="AM63" s="25"/>
      <c r="AN63" s="21"/>
      <c r="AO63" s="21"/>
      <c r="AR63" s="23" t="s">
        <v>49</v>
      </c>
      <c r="AS63" s="27"/>
      <c r="AT63" s="25"/>
      <c r="AU63" s="21"/>
      <c r="AV63" s="21"/>
    </row>
    <row r="64" spans="10:48" x14ac:dyDescent="0.25">
      <c r="X64" s="23"/>
      <c r="Y64" s="27" t="s">
        <v>80</v>
      </c>
      <c r="Z64" s="25"/>
      <c r="AA64" s="21">
        <v>10</v>
      </c>
      <c r="AB64" s="21"/>
      <c r="AE64" s="23"/>
      <c r="AF64" s="27" t="s">
        <v>80</v>
      </c>
      <c r="AG64" s="25"/>
      <c r="AH64" s="34">
        <v>10</v>
      </c>
      <c r="AI64" s="21"/>
      <c r="AK64" s="23"/>
      <c r="AL64" s="27" t="s">
        <v>80</v>
      </c>
      <c r="AM64" s="25"/>
      <c r="AN64" s="34">
        <v>10</v>
      </c>
      <c r="AO64" s="21"/>
      <c r="AR64" s="23"/>
      <c r="AS64" s="27" t="s">
        <v>80</v>
      </c>
      <c r="AT64" s="25"/>
      <c r="AU64" s="34">
        <v>10</v>
      </c>
      <c r="AV64" s="21"/>
    </row>
    <row r="65" spans="24:48" x14ac:dyDescent="0.25">
      <c r="X65" s="23"/>
      <c r="Y65" s="27" t="s">
        <v>53</v>
      </c>
      <c r="Z65" s="25"/>
      <c r="AA65" s="21">
        <v>50</v>
      </c>
      <c r="AB65" s="21"/>
      <c r="AE65" s="23"/>
      <c r="AF65" s="27" t="s">
        <v>53</v>
      </c>
      <c r="AG65" s="25"/>
      <c r="AH65" s="34">
        <v>50</v>
      </c>
      <c r="AI65" s="21"/>
      <c r="AK65" s="23"/>
      <c r="AL65" s="27" t="s">
        <v>53</v>
      </c>
      <c r="AM65" s="25"/>
      <c r="AN65" s="34">
        <v>50</v>
      </c>
      <c r="AO65" s="21"/>
      <c r="AR65" s="23"/>
      <c r="AS65" s="27" t="s">
        <v>53</v>
      </c>
      <c r="AT65" s="25"/>
      <c r="AU65" s="34">
        <v>50</v>
      </c>
      <c r="AV65" s="21"/>
    </row>
    <row r="66" spans="24:48" x14ac:dyDescent="0.25">
      <c r="X66" s="23"/>
      <c r="Y66" s="27" t="s">
        <v>52</v>
      </c>
      <c r="Z66" s="25"/>
      <c r="AA66" s="21">
        <v>25</v>
      </c>
      <c r="AB66" s="21"/>
      <c r="AE66" s="23"/>
      <c r="AF66" s="27" t="s">
        <v>52</v>
      </c>
      <c r="AG66" s="25"/>
      <c r="AH66" s="34">
        <v>25</v>
      </c>
      <c r="AI66" s="21"/>
      <c r="AK66" s="23"/>
      <c r="AL66" s="27" t="s">
        <v>52</v>
      </c>
      <c r="AM66" s="25"/>
      <c r="AN66" s="21">
        <v>0</v>
      </c>
      <c r="AO66" s="21"/>
      <c r="AR66" s="23"/>
      <c r="AS66" s="27" t="s">
        <v>52</v>
      </c>
      <c r="AT66" s="25"/>
      <c r="AU66" s="34">
        <v>50</v>
      </c>
      <c r="AV66" s="21"/>
    </row>
    <row r="67" spans="24:48" x14ac:dyDescent="0.25">
      <c r="X67" s="23"/>
      <c r="Y67" s="27" t="s">
        <v>133</v>
      </c>
      <c r="Z67" s="25"/>
      <c r="AA67" s="21">
        <v>25</v>
      </c>
      <c r="AB67" s="21"/>
      <c r="AE67" s="23"/>
      <c r="AF67" s="27"/>
      <c r="AG67" s="25"/>
      <c r="AH67" s="34"/>
      <c r="AI67" s="21"/>
      <c r="AK67" s="23"/>
      <c r="AL67" s="27" t="s">
        <v>79</v>
      </c>
      <c r="AM67" s="25"/>
      <c r="AN67" s="34">
        <v>50</v>
      </c>
      <c r="AO67" s="21"/>
      <c r="AR67" s="23"/>
      <c r="AS67" s="27" t="s">
        <v>79</v>
      </c>
      <c r="AT67" s="25"/>
      <c r="AU67" s="34">
        <v>50</v>
      </c>
      <c r="AV67" s="21"/>
    </row>
    <row r="68" spans="24:48" x14ac:dyDescent="0.25">
      <c r="X68" s="23"/>
      <c r="Y68" s="27" t="s">
        <v>135</v>
      </c>
      <c r="Z68" s="25"/>
      <c r="AA68" s="21">
        <v>800</v>
      </c>
      <c r="AB68" s="21"/>
      <c r="AE68" s="23"/>
      <c r="AF68" s="27"/>
      <c r="AG68" s="25"/>
      <c r="AH68" s="34"/>
      <c r="AI68" s="21"/>
      <c r="AK68" s="23"/>
      <c r="AL68" s="27"/>
      <c r="AM68" s="25"/>
      <c r="AN68" s="34"/>
      <c r="AO68" s="21"/>
      <c r="AR68" s="23"/>
      <c r="AS68" s="27"/>
      <c r="AT68" s="25"/>
      <c r="AU68" s="34"/>
      <c r="AV68" s="21"/>
    </row>
    <row r="69" spans="24:48" x14ac:dyDescent="0.25">
      <c r="X69" s="23"/>
      <c r="Y69" s="27" t="s">
        <v>136</v>
      </c>
      <c r="Z69" s="25"/>
      <c r="AA69" s="21">
        <v>500</v>
      </c>
      <c r="AB69" s="21"/>
      <c r="AE69" s="23"/>
      <c r="AF69" s="27"/>
      <c r="AG69" s="25"/>
      <c r="AH69" s="34"/>
      <c r="AI69" s="21"/>
      <c r="AK69" s="23"/>
      <c r="AL69" s="27"/>
      <c r="AM69" s="25"/>
      <c r="AN69" s="21"/>
      <c r="AO69" s="21"/>
      <c r="AR69" s="23"/>
      <c r="AS69" s="27"/>
      <c r="AT69" s="25"/>
      <c r="AU69" s="34"/>
      <c r="AV69" s="21"/>
    </row>
    <row r="70" spans="24:48" ht="14.25" customHeight="1" x14ac:dyDescent="0.25">
      <c r="X70" s="23"/>
      <c r="Y70" s="27"/>
      <c r="Z70" s="25"/>
      <c r="AA70" s="21"/>
      <c r="AB70" s="21"/>
      <c r="AE70" s="23"/>
      <c r="AF70" s="27"/>
      <c r="AG70" s="25"/>
      <c r="AH70" s="21"/>
      <c r="AI70" s="21"/>
      <c r="AK70" s="23"/>
      <c r="AL70" s="27" t="s">
        <v>145</v>
      </c>
      <c r="AM70" s="25"/>
      <c r="AN70" s="34">
        <v>30</v>
      </c>
      <c r="AO70" s="21"/>
      <c r="AR70" s="23"/>
      <c r="AS70" s="27"/>
      <c r="AT70" s="25"/>
      <c r="AU70" s="34"/>
      <c r="AV70" s="21"/>
    </row>
    <row r="71" spans="24:48" x14ac:dyDescent="0.25">
      <c r="X71" s="23"/>
      <c r="Y71" s="27"/>
      <c r="Z71" s="25"/>
      <c r="AA71" s="21"/>
      <c r="AB71" s="21"/>
      <c r="AE71" s="23"/>
      <c r="AF71" s="27"/>
      <c r="AG71" s="25"/>
      <c r="AH71" s="34"/>
      <c r="AI71" s="21"/>
      <c r="AK71" s="23"/>
      <c r="AL71" s="27"/>
      <c r="AM71" s="25"/>
      <c r="AN71" s="34"/>
      <c r="AO71" s="21"/>
      <c r="AR71" s="23"/>
      <c r="AS71" s="27" t="s">
        <v>150</v>
      </c>
      <c r="AT71" s="25"/>
      <c r="AU71" s="34">
        <v>100</v>
      </c>
      <c r="AV71" s="21"/>
    </row>
    <row r="72" spans="24:48" x14ac:dyDescent="0.25">
      <c r="X72" s="23"/>
      <c r="Y72" s="27"/>
      <c r="Z72" s="25"/>
      <c r="AA72" s="21"/>
      <c r="AB72" s="21"/>
      <c r="AE72" s="23"/>
      <c r="AF72" s="27"/>
      <c r="AG72" s="25"/>
      <c r="AH72" s="21"/>
      <c r="AI72" s="21"/>
      <c r="AK72" s="23"/>
      <c r="AL72" s="27"/>
      <c r="AM72" s="25"/>
      <c r="AN72" s="34"/>
      <c r="AO72" s="21"/>
      <c r="AR72" s="23"/>
      <c r="AS72" s="27" t="s">
        <v>154</v>
      </c>
      <c r="AT72" s="25"/>
      <c r="AU72" s="34">
        <v>50</v>
      </c>
      <c r="AV72" s="21"/>
    </row>
    <row r="73" spans="24:48" x14ac:dyDescent="0.25">
      <c r="X73" s="23"/>
      <c r="Y73" s="27"/>
      <c r="Z73" s="25"/>
      <c r="AA73" s="21"/>
      <c r="AB73" s="21"/>
      <c r="AE73" s="23"/>
      <c r="AF73" s="27"/>
      <c r="AG73" s="25"/>
      <c r="AH73" s="21"/>
      <c r="AI73" s="21"/>
      <c r="AK73" s="23"/>
      <c r="AL73" s="27"/>
      <c r="AM73" s="25"/>
      <c r="AN73" s="21"/>
      <c r="AO73" s="21"/>
      <c r="AR73" s="23"/>
      <c r="AS73" s="27" t="s">
        <v>151</v>
      </c>
      <c r="AT73" s="25"/>
      <c r="AU73" s="34">
        <v>100</v>
      </c>
      <c r="AV73" s="21"/>
    </row>
    <row r="74" spans="24:48" x14ac:dyDescent="0.25">
      <c r="X74" s="23"/>
      <c r="Y74" s="27"/>
      <c r="Z74" s="25"/>
      <c r="AA74" s="21"/>
      <c r="AB74" s="21"/>
      <c r="AE74" s="23"/>
      <c r="AF74" s="27"/>
      <c r="AG74" s="25"/>
      <c r="AH74" s="21"/>
      <c r="AI74" s="21"/>
      <c r="AK74" s="23"/>
      <c r="AL74" s="27"/>
      <c r="AM74" s="25"/>
      <c r="AN74" s="21"/>
      <c r="AO74" s="21"/>
      <c r="AR74" s="23"/>
      <c r="AS74" s="27" t="s">
        <v>153</v>
      </c>
      <c r="AT74" s="25"/>
      <c r="AU74" s="34">
        <v>30</v>
      </c>
      <c r="AV74" s="21"/>
    </row>
    <row r="75" spans="24:48" x14ac:dyDescent="0.25">
      <c r="X75" s="23"/>
      <c r="Y75" s="27" t="s">
        <v>117</v>
      </c>
      <c r="Z75" s="25"/>
      <c r="AA75" s="21"/>
      <c r="AB75" s="21"/>
      <c r="AE75" s="23"/>
      <c r="AF75" s="27" t="s">
        <v>117</v>
      </c>
      <c r="AG75" s="25"/>
      <c r="AH75" s="21">
        <v>80.41</v>
      </c>
      <c r="AI75" s="21"/>
      <c r="AK75" s="23"/>
      <c r="AL75" s="27" t="s">
        <v>117</v>
      </c>
      <c r="AM75" s="25"/>
      <c r="AN75" s="21">
        <v>0</v>
      </c>
      <c r="AO75" s="21"/>
      <c r="AR75" s="23"/>
      <c r="AS75" s="27" t="s">
        <v>117</v>
      </c>
      <c r="AT75" s="25"/>
      <c r="AU75" s="34"/>
      <c r="AV75" s="21"/>
    </row>
    <row r="76" spans="24:48" x14ac:dyDescent="0.25">
      <c r="X76" s="23"/>
      <c r="Y76" s="27" t="s">
        <v>84</v>
      </c>
      <c r="Z76" s="25"/>
      <c r="AA76" s="21"/>
      <c r="AB76" s="21"/>
      <c r="AE76" s="23"/>
      <c r="AF76" s="27" t="s">
        <v>84</v>
      </c>
      <c r="AG76" s="25"/>
      <c r="AH76" s="21"/>
      <c r="AI76" s="21"/>
      <c r="AK76" s="23"/>
      <c r="AL76" s="27" t="s">
        <v>84</v>
      </c>
      <c r="AM76" s="25"/>
      <c r="AN76" s="21"/>
      <c r="AO76" s="21"/>
      <c r="AR76" s="23"/>
      <c r="AS76" s="27" t="s">
        <v>84</v>
      </c>
      <c r="AT76" s="25"/>
      <c r="AU76" s="34">
        <v>444.11</v>
      </c>
      <c r="AV76" s="21"/>
    </row>
    <row r="77" spans="24:48" x14ac:dyDescent="0.25">
      <c r="X77" s="23"/>
      <c r="Y77" s="27" t="s">
        <v>134</v>
      </c>
      <c r="Z77" s="25"/>
      <c r="AA77" s="21">
        <v>500</v>
      </c>
      <c r="AB77" s="21"/>
      <c r="AE77" s="23"/>
      <c r="AF77" s="27" t="s">
        <v>134</v>
      </c>
      <c r="AG77" s="25"/>
      <c r="AH77" s="34">
        <v>500</v>
      </c>
      <c r="AI77" s="21"/>
      <c r="AK77" s="23"/>
      <c r="AL77" s="27" t="s">
        <v>134</v>
      </c>
      <c r="AM77" s="25"/>
      <c r="AN77" s="34">
        <v>1000</v>
      </c>
      <c r="AO77" s="21"/>
      <c r="AR77" s="23"/>
      <c r="AS77" s="27" t="s">
        <v>134</v>
      </c>
      <c r="AT77" s="25"/>
      <c r="AU77" s="34">
        <v>1250</v>
      </c>
      <c r="AV77" s="21"/>
    </row>
    <row r="78" spans="24:48" x14ac:dyDescent="0.25">
      <c r="X78" s="23"/>
      <c r="Y78" s="27"/>
      <c r="Z78" s="25"/>
      <c r="AA78" s="21"/>
      <c r="AB78" s="21"/>
      <c r="AE78" s="23"/>
      <c r="AF78" s="27"/>
      <c r="AG78" s="25"/>
      <c r="AH78" s="21"/>
      <c r="AI78" s="21"/>
      <c r="AK78" s="23"/>
      <c r="AL78" s="27"/>
      <c r="AM78" s="25"/>
      <c r="AN78" s="21"/>
      <c r="AO78" s="21"/>
      <c r="AR78" s="23"/>
      <c r="AS78" s="27" t="s">
        <v>148</v>
      </c>
      <c r="AT78" s="25"/>
      <c r="AU78" s="34">
        <v>36.08</v>
      </c>
      <c r="AV78" s="21"/>
    </row>
    <row r="79" spans="24:48" x14ac:dyDescent="0.25">
      <c r="X79" s="23"/>
      <c r="Y79" s="27"/>
      <c r="Z79" s="25"/>
      <c r="AA79" s="21"/>
      <c r="AB79" s="21"/>
      <c r="AE79" s="23"/>
      <c r="AF79" s="27"/>
      <c r="AG79" s="25"/>
      <c r="AH79" s="34"/>
      <c r="AI79" s="21"/>
      <c r="AK79" s="23"/>
      <c r="AL79" s="27"/>
      <c r="AM79" s="25"/>
      <c r="AN79" s="34"/>
      <c r="AO79" s="21"/>
      <c r="AR79" s="23"/>
      <c r="AS79" s="27"/>
      <c r="AT79" s="25"/>
      <c r="AU79" s="34"/>
      <c r="AV79" s="21"/>
    </row>
    <row r="80" spans="24:48" x14ac:dyDescent="0.25">
      <c r="X80" s="23"/>
      <c r="Y80" s="27"/>
      <c r="Z80" s="25"/>
      <c r="AA80" s="21"/>
      <c r="AB80" s="21"/>
      <c r="AE80" s="23"/>
      <c r="AF80" s="27"/>
      <c r="AG80" s="25"/>
      <c r="AH80" s="21"/>
      <c r="AI80" s="21"/>
      <c r="AK80" s="23"/>
      <c r="AL80" s="27"/>
      <c r="AM80" s="25"/>
      <c r="AN80" s="21"/>
      <c r="AO80" s="21"/>
      <c r="AR80" s="23"/>
      <c r="AS80" s="27"/>
      <c r="AT80" s="25"/>
      <c r="AU80" s="34"/>
      <c r="AV80" s="21"/>
    </row>
    <row r="81" spans="24:50" x14ac:dyDescent="0.25">
      <c r="X81" s="23"/>
      <c r="Y81" s="27"/>
      <c r="Z81" s="25"/>
      <c r="AA81" s="21"/>
      <c r="AB81" s="21"/>
      <c r="AE81" s="23"/>
      <c r="AF81" s="27"/>
      <c r="AG81" s="25"/>
      <c r="AH81" s="21"/>
      <c r="AI81" s="21"/>
      <c r="AK81" s="23"/>
      <c r="AL81" s="27"/>
      <c r="AM81" s="25"/>
      <c r="AN81" s="21"/>
      <c r="AO81" s="21"/>
      <c r="AR81" s="23"/>
      <c r="AS81" s="27"/>
      <c r="AT81" s="25"/>
      <c r="AU81" s="34"/>
      <c r="AV81" s="21"/>
    </row>
    <row r="82" spans="24:50" x14ac:dyDescent="0.25">
      <c r="X82" s="23"/>
      <c r="Y82" s="27"/>
      <c r="Z82" s="25" t="s">
        <v>54</v>
      </c>
      <c r="AA82" s="21"/>
      <c r="AB82" s="21">
        <f>SUM(AA64:AA80)</f>
        <v>1910</v>
      </c>
      <c r="AE82" s="23"/>
      <c r="AF82" s="27"/>
      <c r="AG82" s="25" t="s">
        <v>54</v>
      </c>
      <c r="AH82" s="21"/>
      <c r="AI82" s="21">
        <f>SUM(AH58:AH73)</f>
        <v>85</v>
      </c>
      <c r="AK82" s="23"/>
      <c r="AL82" s="27"/>
      <c r="AM82" s="25" t="s">
        <v>54</v>
      </c>
      <c r="AN82" s="21"/>
      <c r="AO82" s="21">
        <f>SUM(AN64:AN81)</f>
        <v>1140</v>
      </c>
      <c r="AP82">
        <v>-1140</v>
      </c>
      <c r="AQ82" s="1">
        <f>SUM(AO82:AP82)</f>
        <v>0</v>
      </c>
      <c r="AR82" s="23"/>
      <c r="AS82" s="27"/>
      <c r="AT82" s="25" t="s">
        <v>54</v>
      </c>
      <c r="AU82" s="21"/>
      <c r="AV82" s="21">
        <f>SUM(AU64:AU82)</f>
        <v>2170.19</v>
      </c>
    </row>
    <row r="83" spans="24:50" x14ac:dyDescent="0.25">
      <c r="X83" s="23" t="s">
        <v>67</v>
      </c>
      <c r="Y83" s="27"/>
      <c r="Z83" s="25"/>
      <c r="AA83" s="21"/>
      <c r="AB83" s="21">
        <v>2.63</v>
      </c>
      <c r="AE83" s="23" t="s">
        <v>67</v>
      </c>
      <c r="AF83" s="27"/>
      <c r="AG83" s="25"/>
      <c r="AH83" s="21"/>
      <c r="AI83" s="21">
        <v>2.2999999999999998</v>
      </c>
      <c r="AK83" s="23" t="s">
        <v>67</v>
      </c>
      <c r="AL83" s="27"/>
      <c r="AM83" s="25"/>
      <c r="AN83" s="21"/>
      <c r="AO83" s="21">
        <v>0</v>
      </c>
      <c r="AR83" s="23" t="s">
        <v>67</v>
      </c>
      <c r="AS83" s="27"/>
      <c r="AT83" s="25"/>
      <c r="AU83" s="21"/>
      <c r="AV83" s="21">
        <v>0</v>
      </c>
    </row>
    <row r="84" spans="24:50" x14ac:dyDescent="0.25">
      <c r="X84" s="23"/>
      <c r="Y84" s="27"/>
      <c r="Z84" s="25"/>
      <c r="AA84" s="21"/>
      <c r="AB84" s="21"/>
      <c r="AE84" s="23"/>
      <c r="AF84" s="27"/>
      <c r="AG84" s="25"/>
      <c r="AH84" s="21"/>
      <c r="AI84" s="21"/>
      <c r="AK84" s="23"/>
      <c r="AL84" s="27"/>
      <c r="AM84" s="25"/>
      <c r="AN84" s="21"/>
      <c r="AO84" s="21"/>
      <c r="AR84" s="23"/>
      <c r="AS84" s="27"/>
      <c r="AT84" s="25"/>
      <c r="AU84" s="21"/>
      <c r="AV84" s="21"/>
    </row>
    <row r="85" spans="24:50" x14ac:dyDescent="0.25">
      <c r="X85" s="23"/>
      <c r="Y85" s="27"/>
      <c r="Z85" s="25" t="s">
        <v>55</v>
      </c>
      <c r="AA85" s="21"/>
      <c r="AB85" s="21">
        <f>SUM(AB61:AB84)</f>
        <v>81529.47</v>
      </c>
      <c r="AE85" s="23"/>
      <c r="AF85" s="27"/>
      <c r="AG85" s="25" t="s">
        <v>55</v>
      </c>
      <c r="AH85" s="21"/>
      <c r="AI85" s="21">
        <f>SUM(AI61:AI84)</f>
        <v>77088.850000000006</v>
      </c>
      <c r="AK85" s="23"/>
      <c r="AL85" s="27"/>
      <c r="AM85" s="25" t="s">
        <v>55</v>
      </c>
      <c r="AN85" s="21"/>
      <c r="AO85" s="21">
        <f>SUM(AO61:AO84)</f>
        <v>75500.319999999992</v>
      </c>
      <c r="AR85" s="23"/>
      <c r="AS85" s="27"/>
      <c r="AT85" s="25" t="s">
        <v>55</v>
      </c>
      <c r="AU85" s="21"/>
      <c r="AV85" s="21">
        <f>SUM(AV61:AV84)</f>
        <v>73727.37</v>
      </c>
    </row>
    <row r="86" spans="24:50" x14ac:dyDescent="0.25">
      <c r="X86" s="23"/>
      <c r="Y86" s="27"/>
      <c r="Z86" s="25"/>
      <c r="AA86" s="21"/>
      <c r="AB86" s="21"/>
      <c r="AE86" s="23"/>
      <c r="AF86" s="27"/>
      <c r="AG86" s="25"/>
      <c r="AH86" s="21"/>
      <c r="AI86" s="21"/>
      <c r="AK86" s="23"/>
      <c r="AL86" s="27"/>
      <c r="AM86" s="25"/>
      <c r="AN86" s="21"/>
      <c r="AO86" s="21"/>
      <c r="AR86" s="23"/>
      <c r="AS86" s="27"/>
      <c r="AT86" s="25"/>
      <c r="AU86" s="21"/>
      <c r="AV86" s="21"/>
    </row>
    <row r="87" spans="24:50" x14ac:dyDescent="0.25">
      <c r="X87" s="23"/>
      <c r="Y87" s="27"/>
      <c r="Z87" s="25"/>
      <c r="AA87" s="21"/>
      <c r="AB87" s="21"/>
      <c r="AE87" s="23"/>
      <c r="AF87" s="27"/>
      <c r="AG87" s="25"/>
      <c r="AH87" s="21"/>
      <c r="AI87" s="21"/>
      <c r="AK87" s="23"/>
      <c r="AL87" s="27"/>
      <c r="AM87" s="25"/>
      <c r="AN87" s="21"/>
      <c r="AO87" s="21"/>
      <c r="AR87" s="23"/>
      <c r="AS87" s="27"/>
      <c r="AT87" s="25"/>
      <c r="AU87" s="21"/>
      <c r="AV87" s="21"/>
    </row>
    <row r="88" spans="24:50" x14ac:dyDescent="0.25">
      <c r="X88" s="23" t="s">
        <v>56</v>
      </c>
      <c r="Y88" s="27"/>
      <c r="Z88" s="25"/>
      <c r="AA88" s="21"/>
      <c r="AB88" s="21"/>
      <c r="AE88" s="23" t="s">
        <v>56</v>
      </c>
      <c r="AF88" s="27"/>
      <c r="AG88" s="25"/>
      <c r="AH88" s="21"/>
      <c r="AI88" s="21"/>
      <c r="AK88" s="23" t="s">
        <v>56</v>
      </c>
      <c r="AL88" s="27"/>
      <c r="AM88" s="25"/>
      <c r="AN88" s="21"/>
      <c r="AO88" s="21"/>
      <c r="AR88" s="23" t="s">
        <v>56</v>
      </c>
      <c r="AS88" s="27"/>
      <c r="AT88" s="25"/>
      <c r="AU88" s="21"/>
      <c r="AV88" s="21"/>
    </row>
    <row r="89" spans="24:50" x14ac:dyDescent="0.25">
      <c r="X89" s="23"/>
      <c r="Y89" s="27" t="s">
        <v>57</v>
      </c>
      <c r="Z89" s="25"/>
      <c r="AA89" s="21">
        <v>3000</v>
      </c>
      <c r="AB89" s="21"/>
      <c r="AE89" s="23"/>
      <c r="AF89" s="27" t="s">
        <v>57</v>
      </c>
      <c r="AG89" s="25"/>
      <c r="AH89" s="21">
        <v>3000</v>
      </c>
      <c r="AI89" s="21"/>
      <c r="AK89" s="23"/>
      <c r="AL89" s="27" t="s">
        <v>57</v>
      </c>
      <c r="AM89" s="25"/>
      <c r="AN89" s="21">
        <v>3000</v>
      </c>
      <c r="AO89" s="21"/>
      <c r="AR89" s="23"/>
      <c r="AS89" s="27" t="s">
        <v>57</v>
      </c>
      <c r="AT89" s="25"/>
      <c r="AU89" s="21">
        <v>3000</v>
      </c>
      <c r="AV89" s="21"/>
    </row>
    <row r="90" spans="24:50" x14ac:dyDescent="0.25">
      <c r="X90" s="23"/>
      <c r="Y90" s="27" t="s">
        <v>58</v>
      </c>
      <c r="Z90" s="25"/>
      <c r="AA90" s="21">
        <v>-655.5</v>
      </c>
      <c r="AB90" s="21"/>
      <c r="AE90" s="23"/>
      <c r="AF90" s="27" t="s">
        <v>58</v>
      </c>
      <c r="AG90" s="25"/>
      <c r="AH90" s="21">
        <v>-655.5</v>
      </c>
      <c r="AI90" s="21"/>
      <c r="AK90" s="23"/>
      <c r="AL90" s="27" t="s">
        <v>58</v>
      </c>
      <c r="AM90" s="25"/>
      <c r="AN90" s="21">
        <v>-655.5</v>
      </c>
      <c r="AO90" s="21"/>
      <c r="AR90" s="23"/>
      <c r="AS90" s="27" t="s">
        <v>58</v>
      </c>
      <c r="AT90" s="25"/>
      <c r="AU90" s="21">
        <v>-655.5</v>
      </c>
      <c r="AV90" s="21"/>
    </row>
    <row r="91" spans="24:50" x14ac:dyDescent="0.25">
      <c r="X91" s="23"/>
      <c r="Y91" s="27"/>
      <c r="Z91" s="25" t="s">
        <v>59</v>
      </c>
      <c r="AA91" s="21"/>
      <c r="AB91" s="34">
        <f>SUM(AA89:AA90)</f>
        <v>2344.5</v>
      </c>
      <c r="AE91" s="23"/>
      <c r="AF91" s="27"/>
      <c r="AG91" s="25" t="s">
        <v>59</v>
      </c>
      <c r="AH91" s="21"/>
      <c r="AI91" s="34">
        <f>SUM(AH89:AH90)</f>
        <v>2344.5</v>
      </c>
      <c r="AK91" s="23"/>
      <c r="AL91" s="27"/>
      <c r="AM91" s="25" t="s">
        <v>59</v>
      </c>
      <c r="AN91" s="21"/>
      <c r="AO91" s="34">
        <f>SUM(AN89:AN90)</f>
        <v>2344.5</v>
      </c>
      <c r="AR91" s="23"/>
      <c r="AS91" s="27"/>
      <c r="AT91" s="25" t="s">
        <v>59</v>
      </c>
      <c r="AU91" s="21"/>
      <c r="AV91" s="34">
        <f>SUM(AU89:AU90)</f>
        <v>2344.5</v>
      </c>
    </row>
    <row r="92" spans="24:50" x14ac:dyDescent="0.25">
      <c r="X92" s="23"/>
      <c r="Y92" s="27" t="s">
        <v>142</v>
      </c>
      <c r="Z92" s="25"/>
      <c r="AA92" s="21"/>
      <c r="AB92" s="34">
        <v>655.5</v>
      </c>
      <c r="AE92" s="23"/>
      <c r="AF92" s="27" t="s">
        <v>143</v>
      </c>
      <c r="AG92" s="25"/>
      <c r="AH92" s="21"/>
      <c r="AI92" s="34">
        <v>655.5</v>
      </c>
      <c r="AK92" s="23"/>
      <c r="AL92" s="27" t="s">
        <v>143</v>
      </c>
      <c r="AM92" s="25"/>
      <c r="AN92" s="21"/>
      <c r="AO92" s="34">
        <v>655.5</v>
      </c>
      <c r="AR92" s="23"/>
      <c r="AS92" s="27" t="s">
        <v>143</v>
      </c>
      <c r="AT92" s="25"/>
      <c r="AU92" s="21"/>
      <c r="AV92" s="34">
        <v>655.5</v>
      </c>
    </row>
    <row r="93" spans="24:50" x14ac:dyDescent="0.25">
      <c r="X93" s="23"/>
      <c r="Y93" s="27" t="s">
        <v>68</v>
      </c>
      <c r="Z93" s="25"/>
      <c r="AA93" s="21"/>
      <c r="AB93" s="34">
        <v>229.5</v>
      </c>
      <c r="AE93" s="23"/>
      <c r="AF93" s="27" t="s">
        <v>68</v>
      </c>
      <c r="AG93" s="25"/>
      <c r="AH93" s="21"/>
      <c r="AI93" s="34">
        <v>229.5</v>
      </c>
      <c r="AK93" s="23"/>
      <c r="AL93" s="27" t="s">
        <v>68</v>
      </c>
      <c r="AM93" s="25"/>
      <c r="AN93" s="21"/>
      <c r="AO93" s="34">
        <v>229.5</v>
      </c>
      <c r="AR93" s="23"/>
      <c r="AS93" s="27" t="s">
        <v>68</v>
      </c>
      <c r="AT93" s="25"/>
      <c r="AU93" s="21"/>
      <c r="AV93" s="34">
        <v>229.5</v>
      </c>
      <c r="AX93" s="1">
        <f>SUM(AV92:AV93)</f>
        <v>885</v>
      </c>
    </row>
    <row r="94" spans="24:50" x14ac:dyDescent="0.25">
      <c r="X94" s="23"/>
      <c r="Y94" s="27" t="s">
        <v>8</v>
      </c>
      <c r="Z94" s="25"/>
      <c r="AA94" s="21"/>
      <c r="AB94" s="34">
        <v>300</v>
      </c>
      <c r="AE94" s="23"/>
      <c r="AF94" s="27" t="s">
        <v>8</v>
      </c>
      <c r="AG94" s="25"/>
      <c r="AH94" s="21"/>
      <c r="AI94" s="34">
        <v>300</v>
      </c>
      <c r="AK94" s="23"/>
      <c r="AL94" s="27" t="s">
        <v>8</v>
      </c>
      <c r="AM94" s="25"/>
      <c r="AN94" s="21"/>
      <c r="AO94" s="34">
        <v>600</v>
      </c>
      <c r="AR94" s="23"/>
      <c r="AS94" s="27" t="s">
        <v>8</v>
      </c>
      <c r="AT94" s="25"/>
      <c r="AU94" s="21"/>
      <c r="AV94" s="34">
        <v>300</v>
      </c>
    </row>
    <row r="95" spans="24:50" x14ac:dyDescent="0.25">
      <c r="X95" s="23"/>
      <c r="Y95" s="27" t="s">
        <v>146</v>
      </c>
      <c r="Z95" s="25"/>
      <c r="AA95" s="21"/>
      <c r="AB95" s="21"/>
      <c r="AE95" s="23"/>
      <c r="AF95" s="27" t="s">
        <v>146</v>
      </c>
      <c r="AG95" s="25"/>
      <c r="AH95" s="21"/>
      <c r="AI95" s="21"/>
      <c r="AK95" s="23"/>
      <c r="AL95" s="27" t="s">
        <v>146</v>
      </c>
      <c r="AM95" s="25"/>
      <c r="AN95" s="21"/>
      <c r="AO95" s="21">
        <v>20</v>
      </c>
      <c r="AR95" s="23"/>
      <c r="AS95" s="27" t="s">
        <v>146</v>
      </c>
      <c r="AT95" s="25"/>
      <c r="AU95" s="21"/>
      <c r="AV95" s="21">
        <v>0</v>
      </c>
    </row>
    <row r="96" spans="24:50" x14ac:dyDescent="0.25">
      <c r="X96" s="23"/>
      <c r="Y96" s="27" t="s">
        <v>60</v>
      </c>
      <c r="Z96" s="25"/>
      <c r="AA96" s="21"/>
      <c r="AB96" s="34">
        <v>25</v>
      </c>
      <c r="AE96" s="23"/>
      <c r="AF96" s="27" t="s">
        <v>60</v>
      </c>
      <c r="AG96" s="25"/>
      <c r="AH96" s="21"/>
      <c r="AI96" s="34">
        <v>25</v>
      </c>
      <c r="AK96" s="23"/>
      <c r="AL96" s="27" t="s">
        <v>60</v>
      </c>
      <c r="AM96" s="25"/>
      <c r="AN96" s="21"/>
      <c r="AO96" s="21">
        <v>40.71</v>
      </c>
      <c r="AR96" s="23"/>
      <c r="AS96" s="27" t="s">
        <v>60</v>
      </c>
      <c r="AT96" s="25"/>
      <c r="AU96" s="21"/>
      <c r="AV96" s="34">
        <v>25</v>
      </c>
    </row>
    <row r="97" spans="24:50" x14ac:dyDescent="0.25">
      <c r="X97" s="23"/>
      <c r="Y97" s="27" t="s">
        <v>10</v>
      </c>
      <c r="Z97" s="25"/>
      <c r="AA97" s="21"/>
      <c r="AB97" s="21"/>
      <c r="AC97">
        <v>-0.2</v>
      </c>
      <c r="AE97" s="23"/>
      <c r="AF97" s="27" t="s">
        <v>10</v>
      </c>
      <c r="AG97" s="25"/>
      <c r="AH97" s="21"/>
      <c r="AI97" s="21"/>
      <c r="AK97" s="23"/>
      <c r="AL97" s="27" t="s">
        <v>10</v>
      </c>
      <c r="AM97" s="25"/>
      <c r="AN97" s="21"/>
      <c r="AO97" s="21">
        <v>57.65</v>
      </c>
      <c r="AR97" s="23"/>
      <c r="AS97" s="27" t="s">
        <v>10</v>
      </c>
      <c r="AT97" s="25"/>
      <c r="AU97" s="21"/>
      <c r="AV97" s="34">
        <v>603.45000000000005</v>
      </c>
    </row>
    <row r="98" spans="24:50" x14ac:dyDescent="0.25">
      <c r="X98" s="23"/>
      <c r="Y98" s="27" t="s">
        <v>9</v>
      </c>
      <c r="Z98" s="25"/>
      <c r="AA98" s="21"/>
      <c r="AB98" s="21"/>
      <c r="AC98">
        <v>0.52</v>
      </c>
      <c r="AE98" s="23"/>
      <c r="AF98" s="27" t="s">
        <v>9</v>
      </c>
      <c r="AG98" s="25"/>
      <c r="AH98" s="21"/>
      <c r="AI98" s="21"/>
      <c r="AK98" s="23"/>
      <c r="AL98" s="27" t="s">
        <v>9</v>
      </c>
      <c r="AM98" s="25"/>
      <c r="AN98" s="21"/>
      <c r="AO98" s="21">
        <v>45.28</v>
      </c>
      <c r="AR98" s="23"/>
      <c r="AS98" s="27" t="s">
        <v>9</v>
      </c>
      <c r="AT98" s="25"/>
      <c r="AU98" s="21"/>
      <c r="AV98" s="21">
        <v>0</v>
      </c>
    </row>
    <row r="99" spans="24:50" x14ac:dyDescent="0.25">
      <c r="X99" s="23"/>
      <c r="Y99" s="27" t="s">
        <v>137</v>
      </c>
      <c r="Z99" s="25"/>
      <c r="AA99" s="21"/>
      <c r="AB99" s="21">
        <v>13.42</v>
      </c>
      <c r="AC99">
        <v>1.4</v>
      </c>
      <c r="AE99" s="23"/>
      <c r="AF99" s="27" t="s">
        <v>137</v>
      </c>
      <c r="AG99" s="25"/>
      <c r="AH99" s="21"/>
      <c r="AI99" s="34">
        <v>50.75</v>
      </c>
      <c r="AK99" s="23"/>
      <c r="AL99" s="27" t="s">
        <v>137</v>
      </c>
      <c r="AM99" s="25"/>
      <c r="AN99" s="21"/>
      <c r="AO99" s="21">
        <v>1.95</v>
      </c>
      <c r="AR99" s="23"/>
      <c r="AS99" s="27" t="s">
        <v>137</v>
      </c>
      <c r="AT99" s="25"/>
      <c r="AU99" s="21"/>
      <c r="AV99" s="34">
        <v>25.76</v>
      </c>
    </row>
    <row r="100" spans="24:50" x14ac:dyDescent="0.25">
      <c r="X100" s="23"/>
      <c r="Y100" s="27" t="s">
        <v>122</v>
      </c>
      <c r="Z100" s="25"/>
      <c r="AA100" s="21"/>
      <c r="AB100" s="21"/>
      <c r="AC100">
        <v>9.08</v>
      </c>
      <c r="AE100" s="23"/>
      <c r="AF100" s="27" t="s">
        <v>122</v>
      </c>
      <c r="AG100" s="25"/>
      <c r="AH100" s="21"/>
      <c r="AI100" s="21"/>
      <c r="AK100" s="23"/>
      <c r="AL100" s="27" t="s">
        <v>122</v>
      </c>
      <c r="AM100" s="25"/>
      <c r="AN100" s="21"/>
      <c r="AO100" s="21">
        <v>6.93</v>
      </c>
      <c r="AR100" s="23"/>
      <c r="AS100" s="27" t="s">
        <v>122</v>
      </c>
      <c r="AT100" s="25"/>
      <c r="AU100" s="21"/>
      <c r="AV100" s="21">
        <v>0</v>
      </c>
    </row>
    <row r="101" spans="24:50" x14ac:dyDescent="0.25">
      <c r="X101" s="23"/>
      <c r="Y101" s="27" t="s">
        <v>138</v>
      </c>
      <c r="Z101" s="25"/>
      <c r="AA101" s="21"/>
      <c r="AB101" s="34">
        <v>95</v>
      </c>
      <c r="AC101">
        <v>2.62</v>
      </c>
      <c r="AE101" s="23"/>
      <c r="AF101" s="27" t="s">
        <v>138</v>
      </c>
      <c r="AG101" s="25"/>
      <c r="AH101" s="21"/>
      <c r="AI101" s="21">
        <v>0</v>
      </c>
      <c r="AK101" s="23"/>
      <c r="AL101" s="27" t="s">
        <v>138</v>
      </c>
      <c r="AM101" s="25"/>
      <c r="AN101" s="21"/>
      <c r="AO101" s="21">
        <v>0</v>
      </c>
      <c r="AR101" s="23"/>
      <c r="AS101" s="27" t="s">
        <v>138</v>
      </c>
      <c r="AT101" s="25"/>
      <c r="AU101" s="21"/>
      <c r="AV101" s="21">
        <v>0</v>
      </c>
    </row>
    <row r="102" spans="24:50" x14ac:dyDescent="0.25">
      <c r="X102" s="23"/>
      <c r="Y102" s="27" t="s">
        <v>139</v>
      </c>
      <c r="Z102" s="25"/>
      <c r="AA102" s="21"/>
      <c r="AB102" s="21">
        <v>0</v>
      </c>
      <c r="AC102">
        <f>SUM(AC97:AC101)</f>
        <v>13.420000000000002</v>
      </c>
      <c r="AE102" s="23"/>
      <c r="AF102" s="27" t="s">
        <v>139</v>
      </c>
      <c r="AG102" s="25"/>
      <c r="AH102" s="21"/>
      <c r="AI102" s="34">
        <v>0</v>
      </c>
      <c r="AK102" s="23"/>
      <c r="AL102" s="27" t="s">
        <v>139</v>
      </c>
      <c r="AM102" s="25"/>
      <c r="AN102" s="21"/>
      <c r="AO102" s="21">
        <v>0</v>
      </c>
      <c r="AR102" s="23"/>
      <c r="AS102" s="27" t="s">
        <v>139</v>
      </c>
      <c r="AT102" s="25"/>
      <c r="AU102" s="21"/>
      <c r="AV102" s="21">
        <v>0</v>
      </c>
    </row>
    <row r="103" spans="24:50" x14ac:dyDescent="0.25">
      <c r="X103" s="23"/>
      <c r="Y103" s="27" t="s">
        <v>140</v>
      </c>
      <c r="Z103" s="25"/>
      <c r="AA103" s="21"/>
      <c r="AB103" s="21">
        <v>0</v>
      </c>
      <c r="AE103" s="23"/>
      <c r="AF103" s="27" t="s">
        <v>144</v>
      </c>
      <c r="AG103" s="25"/>
      <c r="AH103" s="21"/>
      <c r="AI103" s="34">
        <v>98.69</v>
      </c>
      <c r="AK103" s="23"/>
      <c r="AL103" s="27" t="s">
        <v>144</v>
      </c>
      <c r="AM103" s="25"/>
      <c r="AN103" s="21"/>
      <c r="AO103" s="21">
        <v>-58.88</v>
      </c>
      <c r="AR103" s="23"/>
      <c r="AS103" s="27" t="s">
        <v>144</v>
      </c>
      <c r="AT103" s="25"/>
      <c r="AU103" s="21"/>
      <c r="AV103" s="34">
        <v>12.88</v>
      </c>
    </row>
    <row r="104" spans="24:50" x14ac:dyDescent="0.25">
      <c r="X104" s="23"/>
      <c r="Y104" s="27" t="s">
        <v>141</v>
      </c>
      <c r="Z104" s="25"/>
      <c r="AA104" s="21"/>
      <c r="AB104" s="34">
        <v>865</v>
      </c>
      <c r="AE104" s="23"/>
      <c r="AF104" s="27" t="s">
        <v>141</v>
      </c>
      <c r="AG104" s="25"/>
      <c r="AH104" s="21"/>
      <c r="AI104" s="34">
        <v>-395</v>
      </c>
      <c r="AK104" s="23"/>
      <c r="AL104" s="27" t="s">
        <v>141</v>
      </c>
      <c r="AM104" s="25"/>
      <c r="AN104" s="21"/>
      <c r="AO104" s="21">
        <v>0</v>
      </c>
      <c r="AR104" s="23"/>
      <c r="AS104" s="27" t="s">
        <v>149</v>
      </c>
      <c r="AT104" s="25"/>
      <c r="AU104" s="21"/>
      <c r="AV104" s="34">
        <v>600</v>
      </c>
    </row>
    <row r="105" spans="24:50" x14ac:dyDescent="0.25">
      <c r="X105" s="23"/>
      <c r="Y105" s="27"/>
      <c r="Z105" s="25" t="s">
        <v>65</v>
      </c>
      <c r="AA105" s="21"/>
      <c r="AB105" s="21">
        <f>SUM(AB91:AB104)</f>
        <v>4527.92</v>
      </c>
      <c r="AE105" s="23"/>
      <c r="AF105" s="27"/>
      <c r="AG105" s="25" t="s">
        <v>65</v>
      </c>
      <c r="AH105" s="21"/>
      <c r="AI105" s="21">
        <f>SUM(AI91:AI104)</f>
        <v>3308.94</v>
      </c>
      <c r="AK105" s="23"/>
      <c r="AL105" s="27"/>
      <c r="AM105" s="25" t="s">
        <v>65</v>
      </c>
      <c r="AN105" s="21"/>
      <c r="AO105" s="21">
        <f>SUM(AO91:AO104)</f>
        <v>3943.14</v>
      </c>
      <c r="AP105">
        <v>-3943.14</v>
      </c>
      <c r="AQ105" s="1">
        <f>SUM(AO105:AP105)</f>
        <v>0</v>
      </c>
      <c r="AR105" s="23"/>
      <c r="AS105" s="27"/>
      <c r="AT105" s="25" t="s">
        <v>65</v>
      </c>
      <c r="AU105" s="21"/>
      <c r="AV105" s="21">
        <f>SUM(AV91:AV104)</f>
        <v>4796.59</v>
      </c>
      <c r="AW105">
        <v>-4796.59</v>
      </c>
      <c r="AX105" s="1">
        <f>SUM(AV105:AW105)</f>
        <v>0</v>
      </c>
    </row>
    <row r="106" spans="24:50" x14ac:dyDescent="0.25">
      <c r="X106" s="23"/>
      <c r="Y106" s="27"/>
      <c r="Z106" s="25" t="s">
        <v>3</v>
      </c>
      <c r="AA106" s="21"/>
      <c r="AB106" s="21" t="s">
        <v>3</v>
      </c>
      <c r="AE106" s="23"/>
      <c r="AF106" s="27"/>
      <c r="AG106" s="25"/>
      <c r="AH106" s="21"/>
      <c r="AI106" s="21"/>
      <c r="AK106" s="23"/>
      <c r="AL106" s="27"/>
      <c r="AM106" s="25"/>
      <c r="AN106" s="21"/>
      <c r="AO106" s="21"/>
      <c r="AR106" s="23"/>
      <c r="AS106" s="27"/>
      <c r="AT106" s="25"/>
      <c r="AU106" s="21"/>
      <c r="AV106" s="21"/>
    </row>
    <row r="107" spans="24:50" x14ac:dyDescent="0.25">
      <c r="X107" s="23"/>
      <c r="Y107" s="27"/>
      <c r="Z107" s="25" t="s">
        <v>66</v>
      </c>
      <c r="AA107" s="21"/>
      <c r="AB107" s="21">
        <f>AB85-AB105</f>
        <v>77001.55</v>
      </c>
      <c r="AE107" s="23"/>
      <c r="AF107" s="25" t="s">
        <v>66</v>
      </c>
      <c r="AG107" s="21"/>
      <c r="AH107" s="21" t="s">
        <v>3</v>
      </c>
      <c r="AI107" s="21">
        <f>AI85-AI105</f>
        <v>73779.91</v>
      </c>
      <c r="AK107" s="23"/>
      <c r="AL107" s="25" t="s">
        <v>66</v>
      </c>
      <c r="AM107" s="21"/>
      <c r="AN107" s="21" t="s">
        <v>3</v>
      </c>
      <c r="AO107" s="21">
        <f>AO85-AO105</f>
        <v>71557.179999999993</v>
      </c>
      <c r="AR107" s="23"/>
      <c r="AS107" s="25" t="s">
        <v>66</v>
      </c>
      <c r="AT107" s="21"/>
      <c r="AU107" s="21" t="s">
        <v>3</v>
      </c>
      <c r="AV107" s="21">
        <f>AV85-AV105</f>
        <v>68930.78</v>
      </c>
    </row>
    <row r="108" spans="24:50" x14ac:dyDescent="0.25">
      <c r="X108" s="23"/>
      <c r="Y108" s="27"/>
      <c r="Z108" s="25"/>
      <c r="AA108" s="21"/>
      <c r="AB108" s="21"/>
      <c r="AE108" s="23"/>
      <c r="AF108" s="27"/>
      <c r="AG108" s="25"/>
      <c r="AH108" s="21"/>
      <c r="AI108" s="21"/>
      <c r="AK108" s="23"/>
      <c r="AL108" s="27"/>
      <c r="AM108" s="25"/>
      <c r="AN108" s="21"/>
      <c r="AO108" s="21"/>
      <c r="AR108" s="23"/>
      <c r="AS108" s="27"/>
      <c r="AT108" s="25"/>
      <c r="AU108" s="21"/>
      <c r="AV108" s="21"/>
    </row>
    <row r="109" spans="24:50" x14ac:dyDescent="0.25">
      <c r="X109" s="24" t="s">
        <v>72</v>
      </c>
      <c r="Y109" s="28"/>
      <c r="Z109" s="26"/>
      <c r="AA109" s="22"/>
      <c r="AB109" s="22">
        <f>AB107-AB61-AB83</f>
        <v>-2617.9199999999937</v>
      </c>
      <c r="AE109" s="24" t="s">
        <v>72</v>
      </c>
      <c r="AF109" s="28"/>
      <c r="AG109" s="26"/>
      <c r="AH109" s="22"/>
      <c r="AI109" s="22">
        <f>AI107-AI61-AH73</f>
        <v>-3221.6399999999994</v>
      </c>
      <c r="AK109" s="24" t="s">
        <v>72</v>
      </c>
      <c r="AL109" s="28"/>
      <c r="AM109" s="26"/>
      <c r="AN109" s="22"/>
      <c r="AO109" s="22">
        <f>AO107-AO61</f>
        <v>-2803.1399999999994</v>
      </c>
      <c r="AR109" s="24" t="s">
        <v>72</v>
      </c>
      <c r="AS109" s="28"/>
      <c r="AT109" s="26"/>
      <c r="AU109" s="22"/>
      <c r="AV109" s="22">
        <f>AV107-AV61</f>
        <v>-2626.3999999999942</v>
      </c>
    </row>
    <row r="110" spans="24:50" x14ac:dyDescent="0.25">
      <c r="X110" s="23"/>
      <c r="Y110" s="27"/>
      <c r="Z110" s="25"/>
      <c r="AA110" s="21"/>
      <c r="AB110" s="21"/>
      <c r="AE110" s="23"/>
      <c r="AF110" s="27"/>
      <c r="AG110" s="25"/>
      <c r="AH110" s="21"/>
      <c r="AI110" s="21"/>
      <c r="AK110" s="23"/>
      <c r="AL110" s="27"/>
      <c r="AM110" s="25"/>
      <c r="AN110" s="21"/>
      <c r="AO110" s="21"/>
      <c r="AR110" s="23"/>
      <c r="AS110" s="27"/>
      <c r="AT110" s="25"/>
      <c r="AU110" s="21"/>
      <c r="AV110" s="21"/>
    </row>
    <row r="111" spans="24:50" x14ac:dyDescent="0.25">
      <c r="X111" s="23" t="s">
        <v>45</v>
      </c>
      <c r="Y111" s="27"/>
      <c r="Z111" s="25"/>
      <c r="AA111" s="21"/>
      <c r="AB111" s="21"/>
      <c r="AE111" s="23" t="s">
        <v>45</v>
      </c>
      <c r="AF111" s="27"/>
      <c r="AG111" s="25"/>
      <c r="AH111" s="21"/>
      <c r="AI111" s="21"/>
      <c r="AK111" s="23" t="s">
        <v>45</v>
      </c>
      <c r="AL111" s="27"/>
      <c r="AM111" s="25"/>
      <c r="AN111" s="21"/>
      <c r="AO111" s="21"/>
      <c r="AR111" s="23" t="s">
        <v>45</v>
      </c>
      <c r="AS111" s="27"/>
      <c r="AT111" s="25"/>
      <c r="AU111" s="21"/>
      <c r="AV111" s="21"/>
    </row>
    <row r="112" spans="24:50" x14ac:dyDescent="0.25">
      <c r="X112" s="23"/>
      <c r="Y112" s="27" t="s">
        <v>46</v>
      </c>
      <c r="Z112" s="25"/>
      <c r="AA112" s="21"/>
      <c r="AB112" s="21">
        <f>AB58+AB109</f>
        <v>16534.890000000007</v>
      </c>
      <c r="AC112">
        <v>-16534.89</v>
      </c>
      <c r="AD112" s="1">
        <f>SUM(AB112:AC112)</f>
        <v>0</v>
      </c>
      <c r="AE112" s="23"/>
      <c r="AF112" s="27" t="s">
        <v>46</v>
      </c>
      <c r="AG112" s="25"/>
      <c r="AH112" s="21"/>
      <c r="AI112" s="21">
        <f>AI58+AI109-AI83</f>
        <v>13310.95</v>
      </c>
      <c r="AK112" s="23"/>
      <c r="AL112" s="27" t="s">
        <v>46</v>
      </c>
      <c r="AM112" s="25"/>
      <c r="AN112" s="21"/>
      <c r="AO112" s="21">
        <f>AO58+AO109</f>
        <v>11007.810000000001</v>
      </c>
      <c r="AP112">
        <v>-11007.81</v>
      </c>
      <c r="AQ112" s="1">
        <f>SUM(AO112:AP112)</f>
        <v>0</v>
      </c>
      <c r="AR112" s="23"/>
      <c r="AS112" s="27" t="s">
        <v>46</v>
      </c>
      <c r="AT112" s="25"/>
      <c r="AU112" s="21"/>
      <c r="AV112" s="21">
        <f>AV58+AV109</f>
        <v>8381.4100000000053</v>
      </c>
      <c r="AW112">
        <v>-8381.41</v>
      </c>
      <c r="AX112" s="1">
        <f>SUM(AV112:AW112)</f>
        <v>0</v>
      </c>
    </row>
    <row r="113" spans="24:48" x14ac:dyDescent="0.25">
      <c r="X113" s="23"/>
      <c r="Y113" s="27" t="s">
        <v>47</v>
      </c>
      <c r="Z113" s="25"/>
      <c r="AA113" s="21"/>
      <c r="AB113" s="21">
        <v>420.69</v>
      </c>
      <c r="AE113" s="23"/>
      <c r="AF113" s="27" t="s">
        <v>47</v>
      </c>
      <c r="AG113" s="25"/>
      <c r="AH113" s="21"/>
      <c r="AI113" s="21">
        <v>501.1</v>
      </c>
      <c r="AK113" s="23"/>
      <c r="AL113" s="27" t="s">
        <v>47</v>
      </c>
      <c r="AM113" s="25"/>
      <c r="AN113" s="21"/>
      <c r="AO113" s="21">
        <v>501.1</v>
      </c>
      <c r="AR113" s="23"/>
      <c r="AS113" s="27" t="s">
        <v>47</v>
      </c>
      <c r="AT113" s="25"/>
      <c r="AU113" s="21"/>
      <c r="AV113" s="21">
        <v>501.1</v>
      </c>
    </row>
    <row r="114" spans="24:48" x14ac:dyDescent="0.25">
      <c r="X114" s="23"/>
      <c r="Y114" s="27" t="s">
        <v>43</v>
      </c>
      <c r="Z114" s="25"/>
      <c r="AA114" s="21"/>
      <c r="AB114" s="21">
        <v>60045.97</v>
      </c>
      <c r="AE114" s="23"/>
      <c r="AF114" s="27" t="s">
        <v>43</v>
      </c>
      <c r="AG114" s="25"/>
      <c r="AH114" s="21"/>
      <c r="AI114" s="21">
        <v>60048.27</v>
      </c>
      <c r="AK114" s="23"/>
      <c r="AL114" s="27" t="s">
        <v>43</v>
      </c>
      <c r="AM114" s="25"/>
      <c r="AN114" s="21"/>
      <c r="AO114" s="21">
        <v>60048.27</v>
      </c>
      <c r="AR114" s="23"/>
      <c r="AS114" s="27" t="s">
        <v>43</v>
      </c>
      <c r="AT114" s="25"/>
      <c r="AU114" s="21"/>
      <c r="AV114" s="21">
        <v>60048.27</v>
      </c>
    </row>
    <row r="115" spans="24:48" x14ac:dyDescent="0.25">
      <c r="X115" s="23"/>
      <c r="Y115" s="27"/>
      <c r="Z115" s="25" t="s">
        <v>70</v>
      </c>
      <c r="AA115" s="21"/>
      <c r="AB115" s="21">
        <f>SUM(AB112:AB114)</f>
        <v>77001.55</v>
      </c>
      <c r="AE115" s="23"/>
      <c r="AF115" s="27"/>
      <c r="AG115" s="25" t="s">
        <v>70</v>
      </c>
      <c r="AH115" s="21"/>
      <c r="AI115" s="21">
        <f>SUM(AI112:AI114)</f>
        <v>73860.319999999992</v>
      </c>
      <c r="AK115" s="23"/>
      <c r="AL115" s="27"/>
      <c r="AM115" s="25" t="s">
        <v>70</v>
      </c>
      <c r="AN115" s="21"/>
      <c r="AO115" s="21">
        <f>SUM(AO112:AO114)</f>
        <v>71557.179999999993</v>
      </c>
      <c r="AR115" s="23"/>
      <c r="AS115" s="27"/>
      <c r="AT115" s="25" t="s">
        <v>70</v>
      </c>
      <c r="AU115" s="21"/>
      <c r="AV115" s="21">
        <f>SUM(AV112:AV114)</f>
        <v>68930.78</v>
      </c>
    </row>
  </sheetData>
  <mergeCells count="20">
    <mergeCell ref="Z2:AA2"/>
    <mergeCell ref="Z3:AA3"/>
    <mergeCell ref="Z54:AA54"/>
    <mergeCell ref="Z55:AA55"/>
    <mergeCell ref="AG54:AH54"/>
    <mergeCell ref="AG55:AH55"/>
    <mergeCell ref="D2:E2"/>
    <mergeCell ref="D3:E3"/>
    <mergeCell ref="L2:M2"/>
    <mergeCell ref="L3:M3"/>
    <mergeCell ref="S2:T2"/>
    <mergeCell ref="S3:T3"/>
    <mergeCell ref="AL3:AN3"/>
    <mergeCell ref="AG2:AH2"/>
    <mergeCell ref="AG3:AH3"/>
    <mergeCell ref="AS54:AV54"/>
    <mergeCell ref="AS55:AV55"/>
    <mergeCell ref="AL54:AO54"/>
    <mergeCell ref="AL55:AO55"/>
    <mergeCell ref="AL2:AN2"/>
  </mergeCells>
  <pageMargins left="0.7" right="0.7" top="0.25" bottom="0.25" header="0.05" footer="0.05"/>
  <pageSetup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6"/>
  <sheetViews>
    <sheetView workbookViewId="0">
      <selection activeCell="K16" sqref="K16"/>
    </sheetView>
  </sheetViews>
  <sheetFormatPr defaultRowHeight="15" x14ac:dyDescent="0.25"/>
  <cols>
    <col min="1" max="1" width="4.5703125" customWidth="1"/>
    <col min="2" max="2" width="32.140625" customWidth="1"/>
    <col min="3" max="3" width="10.85546875" customWidth="1"/>
    <col min="4" max="4" width="11.42578125" customWidth="1"/>
    <col min="5" max="5" width="11.85546875" customWidth="1"/>
    <col min="6" max="6" width="10.5703125" customWidth="1"/>
    <col min="7" max="10" width="10.85546875" customWidth="1"/>
    <col min="11" max="11" width="10.85546875" bestFit="1" customWidth="1"/>
  </cols>
  <sheetData>
    <row r="1" spans="1:17" x14ac:dyDescent="0.25">
      <c r="B1" t="s">
        <v>103</v>
      </c>
    </row>
    <row r="2" spans="1:17" x14ac:dyDescent="0.25">
      <c r="B2" s="30" t="s">
        <v>104</v>
      </c>
    </row>
    <row r="3" spans="1:17" x14ac:dyDescent="0.25">
      <c r="B3" s="2"/>
      <c r="C3" s="3" t="s">
        <v>15</v>
      </c>
    </row>
    <row r="4" spans="1:17" x14ac:dyDescent="0.25">
      <c r="B4" s="4"/>
      <c r="C4" s="6" t="s">
        <v>28</v>
      </c>
      <c r="D4" s="10" t="s">
        <v>32</v>
      </c>
      <c r="E4" s="10" t="s">
        <v>94</v>
      </c>
      <c r="F4" s="10" t="s">
        <v>95</v>
      </c>
      <c r="G4" s="10" t="s">
        <v>96</v>
      </c>
      <c r="H4" s="10" t="s">
        <v>100</v>
      </c>
      <c r="I4" s="10" t="s">
        <v>101</v>
      </c>
      <c r="J4" s="10" t="s">
        <v>102</v>
      </c>
    </row>
    <row r="5" spans="1:17" x14ac:dyDescent="0.25">
      <c r="A5" t="s">
        <v>23</v>
      </c>
      <c r="B5" s="4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</row>
    <row r="6" spans="1:17" x14ac:dyDescent="0.25">
      <c r="B6" t="s">
        <v>0</v>
      </c>
      <c r="C6" s="1">
        <v>17479.669999999998</v>
      </c>
      <c r="D6" s="1">
        <v>285</v>
      </c>
      <c r="E6" s="1">
        <v>1482.94</v>
      </c>
      <c r="F6" s="1">
        <v>602.71</v>
      </c>
      <c r="G6" s="1">
        <v>85</v>
      </c>
      <c r="H6" s="1">
        <v>1310.3399999999999</v>
      </c>
      <c r="I6" s="1">
        <v>16693.21</v>
      </c>
      <c r="J6" s="1">
        <f>SUM(C6:I6)</f>
        <v>37938.869999999995</v>
      </c>
      <c r="K6" s="1"/>
      <c r="L6" s="18"/>
      <c r="M6" s="18"/>
      <c r="N6" s="18"/>
      <c r="O6" s="18"/>
      <c r="P6" s="18"/>
      <c r="Q6" s="18"/>
    </row>
    <row r="7" spans="1:17" x14ac:dyDescent="0.25">
      <c r="B7" t="s">
        <v>17</v>
      </c>
      <c r="C7" s="1">
        <v>83.58</v>
      </c>
      <c r="D7" s="1"/>
      <c r="E7" s="1">
        <v>318.06</v>
      </c>
      <c r="F7" s="1"/>
      <c r="G7" s="1">
        <v>80.849999999999994</v>
      </c>
      <c r="H7" s="1">
        <v>0</v>
      </c>
      <c r="I7" s="1"/>
      <c r="J7" s="1">
        <f t="shared" ref="J7:J8" si="0">SUM(C7:I7)</f>
        <v>482.49</v>
      </c>
      <c r="K7" s="1"/>
      <c r="L7" s="18"/>
      <c r="M7" s="18"/>
      <c r="N7" s="18"/>
      <c r="O7" s="18"/>
      <c r="P7" s="18"/>
      <c r="Q7" s="18"/>
    </row>
    <row r="8" spans="1:17" x14ac:dyDescent="0.25">
      <c r="B8" t="s">
        <v>16</v>
      </c>
      <c r="C8" s="5">
        <v>12.46</v>
      </c>
      <c r="D8" s="1">
        <v>4.84</v>
      </c>
      <c r="E8" s="1"/>
      <c r="F8" s="1">
        <v>2.71</v>
      </c>
      <c r="G8" s="1">
        <v>5</v>
      </c>
      <c r="H8" s="1">
        <v>0</v>
      </c>
      <c r="I8" s="1">
        <v>4.92</v>
      </c>
      <c r="J8" s="1">
        <f t="shared" si="0"/>
        <v>29.93</v>
      </c>
      <c r="K8" s="1"/>
      <c r="L8" s="18"/>
      <c r="M8" s="18"/>
      <c r="N8" s="18"/>
      <c r="O8" s="18"/>
      <c r="P8" s="18"/>
      <c r="Q8" s="18"/>
    </row>
    <row r="9" spans="1:17" x14ac:dyDescent="0.25">
      <c r="B9" t="s">
        <v>1</v>
      </c>
      <c r="C9" s="7">
        <f>SUM(C6:C8)</f>
        <v>17575.71</v>
      </c>
      <c r="D9" s="7">
        <f>SUM(D6:D8)</f>
        <v>289.83999999999997</v>
      </c>
      <c r="E9" s="7">
        <f t="shared" ref="E9:G9" si="1">SUM(E6:E8)</f>
        <v>1801</v>
      </c>
      <c r="F9" s="7">
        <f t="shared" si="1"/>
        <v>605.42000000000007</v>
      </c>
      <c r="G9" s="7">
        <f t="shared" si="1"/>
        <v>170.85</v>
      </c>
      <c r="H9" s="7">
        <f>SUM(H6:H8)</f>
        <v>1310.3399999999999</v>
      </c>
      <c r="I9" s="7">
        <f>SUM(I6:I8)</f>
        <v>16698.129999999997</v>
      </c>
      <c r="J9" s="7">
        <f>SUM(J6:J8)</f>
        <v>38451.289999999994</v>
      </c>
      <c r="K9" s="1"/>
      <c r="L9" s="18"/>
      <c r="M9" s="18"/>
      <c r="N9" s="18"/>
      <c r="O9" s="18"/>
      <c r="P9" s="18"/>
      <c r="Q9" s="18"/>
    </row>
    <row r="10" spans="1:17" x14ac:dyDescent="0.25">
      <c r="C10" s="1"/>
      <c r="D10" s="1"/>
      <c r="E10" s="1"/>
      <c r="F10" s="1"/>
      <c r="G10" s="1"/>
      <c r="H10" s="1"/>
      <c r="I10" s="1"/>
      <c r="J10" s="1"/>
      <c r="K10" s="1"/>
      <c r="L10" s="18"/>
      <c r="M10" s="18"/>
      <c r="N10" s="18"/>
      <c r="O10" s="18"/>
      <c r="P10" s="18"/>
      <c r="Q10" s="18"/>
    </row>
    <row r="11" spans="1:17" x14ac:dyDescent="0.25">
      <c r="A11" t="s">
        <v>6</v>
      </c>
      <c r="C11" s="1"/>
      <c r="D11" s="1"/>
      <c r="E11" s="1"/>
      <c r="F11" s="1"/>
      <c r="G11" s="1"/>
      <c r="H11" s="1"/>
      <c r="I11" s="1"/>
      <c r="J11" s="1"/>
      <c r="K11" s="1"/>
      <c r="L11" s="18"/>
      <c r="M11" s="18"/>
      <c r="N11" s="18"/>
      <c r="O11" s="18"/>
      <c r="P11" s="18"/>
      <c r="Q11" s="18"/>
    </row>
    <row r="12" spans="1:17" x14ac:dyDescent="0.25">
      <c r="B12" t="s">
        <v>57</v>
      </c>
      <c r="C12" s="1"/>
      <c r="D12" s="1">
        <v>3551.72</v>
      </c>
      <c r="E12" s="1">
        <v>3000</v>
      </c>
      <c r="F12" s="1">
        <v>3000</v>
      </c>
      <c r="G12" s="31">
        <v>3000</v>
      </c>
      <c r="H12" s="31">
        <v>3000</v>
      </c>
      <c r="I12" s="1">
        <v>3000</v>
      </c>
      <c r="J12" s="1">
        <f t="shared" ref="J12:J30" si="2">SUM(C12:I12)</f>
        <v>18551.72</v>
      </c>
      <c r="K12" s="1"/>
      <c r="L12" s="18"/>
      <c r="M12" s="18"/>
      <c r="N12" s="18"/>
      <c r="O12" s="18"/>
      <c r="P12" s="18"/>
      <c r="Q12" s="18"/>
    </row>
    <row r="13" spans="1:17" x14ac:dyDescent="0.25">
      <c r="B13" t="s">
        <v>97</v>
      </c>
      <c r="C13" s="1"/>
      <c r="D13" s="1">
        <v>-765.71</v>
      </c>
      <c r="E13" s="1">
        <v>-655.5</v>
      </c>
      <c r="F13" s="1">
        <v>-655.5</v>
      </c>
      <c r="G13" s="31">
        <v>-655.5</v>
      </c>
      <c r="H13" s="31">
        <v>-655.5</v>
      </c>
      <c r="I13" s="1">
        <v>-655.5</v>
      </c>
      <c r="J13" s="1">
        <f t="shared" si="2"/>
        <v>-4043.21</v>
      </c>
      <c r="K13" s="1"/>
      <c r="L13" s="18"/>
      <c r="M13" s="18"/>
      <c r="N13" s="18"/>
      <c r="O13" s="18"/>
      <c r="P13" s="18"/>
      <c r="Q13" s="18"/>
    </row>
    <row r="14" spans="1:17" x14ac:dyDescent="0.25">
      <c r="B14" t="s">
        <v>99</v>
      </c>
      <c r="C14" s="1"/>
      <c r="D14" s="1"/>
      <c r="E14" s="1">
        <v>765.71</v>
      </c>
      <c r="F14" s="1">
        <v>655.5</v>
      </c>
      <c r="G14" s="31">
        <v>655.5</v>
      </c>
      <c r="H14" s="31">
        <v>655.5</v>
      </c>
      <c r="I14" s="1">
        <v>655.5</v>
      </c>
      <c r="J14" s="1">
        <f t="shared" si="2"/>
        <v>3387.71</v>
      </c>
      <c r="K14" s="1"/>
      <c r="L14" s="18"/>
      <c r="M14" s="18"/>
      <c r="N14" s="18"/>
      <c r="O14" s="18"/>
      <c r="P14" s="18"/>
      <c r="Q14" s="18"/>
    </row>
    <row r="15" spans="1:17" x14ac:dyDescent="0.25">
      <c r="B15" t="s">
        <v>127</v>
      </c>
      <c r="C15" s="1"/>
      <c r="D15" s="1">
        <f>SUM(D12:D14)</f>
        <v>2786.0099999999998</v>
      </c>
      <c r="E15" s="1">
        <f>SUM(E12:E14)</f>
        <v>3110.21</v>
      </c>
      <c r="F15" s="1">
        <f t="shared" ref="F15:H15" si="3">SUM(F12:F14)</f>
        <v>3000</v>
      </c>
      <c r="G15" s="1">
        <f t="shared" si="3"/>
        <v>3000</v>
      </c>
      <c r="H15" s="1">
        <f t="shared" si="3"/>
        <v>3000</v>
      </c>
      <c r="I15" s="1">
        <f>SUM(I12:I14)</f>
        <v>3000</v>
      </c>
      <c r="J15" s="1">
        <f>SUM(J12:J14)</f>
        <v>17896.22</v>
      </c>
      <c r="K15" s="1"/>
      <c r="L15" s="18"/>
      <c r="M15" s="18"/>
      <c r="N15" s="18"/>
      <c r="O15" s="18"/>
      <c r="P15" s="18"/>
      <c r="Q15" s="18"/>
    </row>
    <row r="16" spans="1:17" x14ac:dyDescent="0.25">
      <c r="B16" t="s">
        <v>68</v>
      </c>
      <c r="C16" s="1"/>
      <c r="D16" s="1"/>
      <c r="E16" s="1">
        <v>271.7</v>
      </c>
      <c r="F16" s="1">
        <v>229.5</v>
      </c>
      <c r="G16" s="1">
        <v>229.5</v>
      </c>
      <c r="H16" s="1">
        <v>229.5</v>
      </c>
      <c r="I16" s="1">
        <v>229.5</v>
      </c>
      <c r="J16" s="1">
        <f t="shared" si="2"/>
        <v>1189.7</v>
      </c>
      <c r="K16" s="1"/>
      <c r="L16" s="18"/>
      <c r="M16" s="18"/>
      <c r="N16" s="18"/>
      <c r="O16" s="18"/>
      <c r="P16" s="18"/>
      <c r="Q16" s="18"/>
    </row>
    <row r="17" spans="2:17" x14ac:dyDescent="0.25">
      <c r="B17" t="s">
        <v>8</v>
      </c>
      <c r="C17" s="1">
        <v>1800</v>
      </c>
      <c r="D17" s="1">
        <v>300</v>
      </c>
      <c r="E17" s="1">
        <v>300</v>
      </c>
      <c r="F17" s="1">
        <v>300</v>
      </c>
      <c r="G17" s="1">
        <v>300</v>
      </c>
      <c r="H17" s="1">
        <v>300</v>
      </c>
      <c r="I17" s="1">
        <v>300</v>
      </c>
      <c r="J17" s="1">
        <f t="shared" si="2"/>
        <v>3600</v>
      </c>
      <c r="K17" s="1"/>
      <c r="L17" s="18"/>
      <c r="M17" s="18"/>
      <c r="N17" s="18"/>
      <c r="O17" s="18"/>
      <c r="P17" s="18"/>
      <c r="Q17" s="18"/>
    </row>
    <row r="18" spans="2:17" x14ac:dyDescent="0.25">
      <c r="B18" t="s">
        <v>14</v>
      </c>
      <c r="C18" s="1">
        <v>481.61</v>
      </c>
      <c r="D18" s="1">
        <v>87.86</v>
      </c>
      <c r="E18" s="1">
        <v>3.32</v>
      </c>
      <c r="F18" s="1">
        <v>54.04</v>
      </c>
      <c r="G18" s="1">
        <v>1.92</v>
      </c>
      <c r="H18" s="1">
        <v>41.22</v>
      </c>
      <c r="I18" s="1">
        <v>42.38</v>
      </c>
      <c r="J18" s="1">
        <f t="shared" si="2"/>
        <v>712.35</v>
      </c>
      <c r="K18" s="1"/>
      <c r="L18" s="18"/>
      <c r="M18" s="18"/>
      <c r="N18" s="18"/>
      <c r="O18" s="18"/>
      <c r="P18" s="18"/>
      <c r="Q18" s="18"/>
    </row>
    <row r="19" spans="2:17" x14ac:dyDescent="0.25">
      <c r="B19" t="s">
        <v>12</v>
      </c>
      <c r="C19" s="1">
        <v>100</v>
      </c>
      <c r="D19" s="1"/>
      <c r="E19" s="1"/>
      <c r="F19" s="1"/>
      <c r="G19" s="1"/>
      <c r="H19" s="1"/>
      <c r="I19" s="1"/>
      <c r="J19" s="1">
        <f t="shared" si="2"/>
        <v>100</v>
      </c>
      <c r="K19" s="1"/>
      <c r="L19" s="18"/>
      <c r="M19" s="18"/>
      <c r="N19" s="18"/>
      <c r="O19" s="18"/>
      <c r="P19" s="18"/>
      <c r="Q19" s="18"/>
    </row>
    <row r="20" spans="2:17" x14ac:dyDescent="0.25">
      <c r="B20" t="s">
        <v>2</v>
      </c>
      <c r="C20" s="1">
        <v>600</v>
      </c>
      <c r="D20" s="1">
        <v>100</v>
      </c>
      <c r="E20" s="1">
        <v>418.06</v>
      </c>
      <c r="F20" s="1">
        <v>100</v>
      </c>
      <c r="G20" s="1">
        <v>60.34</v>
      </c>
      <c r="H20" s="1">
        <v>25</v>
      </c>
      <c r="I20" s="1">
        <v>-75</v>
      </c>
      <c r="J20" s="1">
        <f t="shared" si="2"/>
        <v>1228.3999999999999</v>
      </c>
      <c r="K20" s="1"/>
      <c r="L20" s="18"/>
      <c r="M20" s="18"/>
      <c r="N20" s="18"/>
      <c r="O20" s="18"/>
      <c r="P20" s="18"/>
      <c r="Q20" s="18"/>
    </row>
    <row r="21" spans="2:17" x14ac:dyDescent="0.25">
      <c r="B21" t="s">
        <v>10</v>
      </c>
      <c r="C21" s="1">
        <v>667.04</v>
      </c>
      <c r="D21" s="1"/>
      <c r="E21" s="1"/>
      <c r="F21" s="1"/>
      <c r="G21" s="1">
        <v>150.02000000000001</v>
      </c>
      <c r="H21" s="1">
        <v>606.79999999999995</v>
      </c>
      <c r="I21" s="1"/>
      <c r="J21" s="1">
        <f t="shared" si="2"/>
        <v>1423.86</v>
      </c>
      <c r="K21" s="1"/>
      <c r="L21" s="18"/>
      <c r="M21" s="18"/>
      <c r="N21" s="18"/>
      <c r="O21" s="18"/>
      <c r="P21" s="18"/>
      <c r="Q21" s="18"/>
    </row>
    <row r="22" spans="2:17" x14ac:dyDescent="0.25">
      <c r="B22" t="s">
        <v>116</v>
      </c>
      <c r="C22" s="1"/>
      <c r="D22" s="1"/>
      <c r="E22" s="1"/>
      <c r="F22" s="1"/>
      <c r="G22" s="1"/>
      <c r="H22" s="1">
        <v>92.86</v>
      </c>
      <c r="I22" s="1">
        <v>6.34</v>
      </c>
      <c r="J22" s="1">
        <f t="shared" si="2"/>
        <v>99.2</v>
      </c>
      <c r="K22" s="1"/>
      <c r="L22" s="18"/>
      <c r="M22" s="18"/>
      <c r="N22" s="18"/>
      <c r="O22" s="18"/>
      <c r="P22" s="18"/>
      <c r="Q22" s="18"/>
    </row>
    <row r="23" spans="2:17" x14ac:dyDescent="0.25">
      <c r="B23" t="s">
        <v>37</v>
      </c>
      <c r="C23" s="1"/>
      <c r="D23" s="1">
        <v>187</v>
      </c>
      <c r="E23" s="1">
        <v>1</v>
      </c>
      <c r="F23" s="1"/>
      <c r="G23" s="1"/>
      <c r="H23" s="1"/>
      <c r="I23" s="1">
        <v>125</v>
      </c>
      <c r="J23" s="1">
        <f t="shared" si="2"/>
        <v>313</v>
      </c>
      <c r="K23" s="1"/>
      <c r="L23" s="18"/>
      <c r="M23" s="18"/>
      <c r="N23" s="18"/>
      <c r="O23" s="18"/>
      <c r="P23" s="18"/>
      <c r="Q23" s="18"/>
    </row>
    <row r="24" spans="2:17" x14ac:dyDescent="0.25">
      <c r="B24" t="s">
        <v>36</v>
      </c>
      <c r="C24" s="1"/>
      <c r="D24" s="1">
        <v>132.6</v>
      </c>
      <c r="E24" s="1"/>
      <c r="F24" s="1"/>
      <c r="G24" s="1"/>
      <c r="H24" s="1"/>
      <c r="I24" s="1">
        <v>88.4</v>
      </c>
      <c r="J24" s="1">
        <f t="shared" si="2"/>
        <v>221</v>
      </c>
      <c r="K24" s="1"/>
      <c r="L24" s="18"/>
      <c r="M24" s="18"/>
      <c r="N24" s="18"/>
      <c r="O24" s="18"/>
      <c r="P24" s="18"/>
      <c r="Q24" s="18"/>
    </row>
    <row r="25" spans="2:17" x14ac:dyDescent="0.25">
      <c r="B25" t="s">
        <v>4</v>
      </c>
      <c r="C25" s="1"/>
      <c r="D25" s="1"/>
      <c r="E25" s="1">
        <v>37.729999999999997</v>
      </c>
      <c r="F25" s="1"/>
      <c r="G25" s="1"/>
      <c r="H25" s="1"/>
      <c r="I25" s="1"/>
      <c r="J25" s="1">
        <f t="shared" si="2"/>
        <v>37.729999999999997</v>
      </c>
      <c r="K25" s="1"/>
      <c r="L25" s="18"/>
      <c r="M25" s="18"/>
      <c r="N25" s="18"/>
      <c r="O25" s="18"/>
      <c r="P25" s="18"/>
      <c r="Q25" s="18"/>
    </row>
    <row r="26" spans="2:17" x14ac:dyDescent="0.25">
      <c r="B26" t="s">
        <v>13</v>
      </c>
      <c r="C26" s="1">
        <v>19.600000000000001</v>
      </c>
      <c r="D26" s="1"/>
      <c r="E26" s="1"/>
      <c r="F26" s="1"/>
      <c r="G26" s="1"/>
      <c r="H26" s="1"/>
      <c r="I26" s="1">
        <v>6.45</v>
      </c>
      <c r="J26" s="1">
        <f t="shared" si="2"/>
        <v>26.05</v>
      </c>
      <c r="K26" s="1"/>
      <c r="L26" s="18"/>
      <c r="M26" s="18"/>
      <c r="N26" s="18"/>
      <c r="O26" s="18"/>
      <c r="P26" s="18"/>
      <c r="Q26" s="18"/>
    </row>
    <row r="27" spans="2:17" x14ac:dyDescent="0.25">
      <c r="B27" t="s">
        <v>11</v>
      </c>
      <c r="C27" s="1">
        <v>95</v>
      </c>
      <c r="D27" s="1"/>
      <c r="E27" s="1"/>
      <c r="F27" s="1"/>
      <c r="G27" s="1"/>
      <c r="H27" s="1"/>
      <c r="I27" s="1"/>
      <c r="J27" s="1">
        <f t="shared" si="2"/>
        <v>95</v>
      </c>
      <c r="K27" s="1"/>
      <c r="L27" s="18"/>
      <c r="M27" s="18"/>
      <c r="N27" s="18"/>
      <c r="O27" s="18"/>
      <c r="P27" s="18"/>
      <c r="Q27" s="18"/>
    </row>
    <row r="28" spans="2:17" x14ac:dyDescent="0.25">
      <c r="B28" t="s">
        <v>128</v>
      </c>
      <c r="C28" s="1">
        <v>465</v>
      </c>
      <c r="D28" s="1"/>
      <c r="E28" s="1"/>
      <c r="F28" s="1"/>
      <c r="G28" s="1"/>
      <c r="H28" s="1"/>
      <c r="I28" s="1"/>
      <c r="J28" s="1">
        <f t="shared" si="2"/>
        <v>465</v>
      </c>
      <c r="K28" s="1"/>
      <c r="L28" s="18"/>
      <c r="M28" s="18"/>
      <c r="N28" s="18"/>
      <c r="O28" s="18"/>
      <c r="P28" s="18"/>
      <c r="Q28" s="18"/>
    </row>
    <row r="29" spans="2:17" x14ac:dyDescent="0.25">
      <c r="B29" t="s">
        <v>129</v>
      </c>
      <c r="C29" s="1"/>
      <c r="D29" s="1"/>
      <c r="E29" s="1"/>
      <c r="F29" s="1"/>
      <c r="G29" s="1"/>
      <c r="H29" s="1"/>
      <c r="I29" s="1">
        <v>13431</v>
      </c>
      <c r="J29" s="1">
        <f t="shared" si="2"/>
        <v>13431</v>
      </c>
      <c r="K29" s="1"/>
      <c r="L29" s="18"/>
      <c r="M29" s="18"/>
      <c r="N29" s="18"/>
      <c r="O29" s="18"/>
      <c r="P29" s="18"/>
      <c r="Q29" s="18"/>
    </row>
    <row r="30" spans="2:17" x14ac:dyDescent="0.25">
      <c r="B30" t="s">
        <v>130</v>
      </c>
      <c r="C30" s="1"/>
      <c r="D30" s="1"/>
      <c r="E30" s="1"/>
      <c r="F30" s="1"/>
      <c r="G30" s="1"/>
      <c r="H30" s="1"/>
      <c r="I30" s="1">
        <v>9354</v>
      </c>
      <c r="J30" s="1">
        <f t="shared" si="2"/>
        <v>9354</v>
      </c>
      <c r="K30" s="1"/>
      <c r="L30" s="18"/>
      <c r="M30" s="18"/>
      <c r="N30" s="18"/>
      <c r="O30" s="18"/>
      <c r="P30" s="18"/>
      <c r="Q30" s="18"/>
    </row>
    <row r="31" spans="2:17" x14ac:dyDescent="0.25">
      <c r="B31" t="s">
        <v>5</v>
      </c>
      <c r="C31" s="7">
        <f>SUM(C15:C30)</f>
        <v>4228.25</v>
      </c>
      <c r="D31" s="7">
        <f t="shared" ref="D31:I31" si="4">SUM(D15:D30)</f>
        <v>3593.47</v>
      </c>
      <c r="E31" s="7">
        <f t="shared" si="4"/>
        <v>4142.0199999999995</v>
      </c>
      <c r="F31" s="7">
        <f t="shared" si="4"/>
        <v>3683.54</v>
      </c>
      <c r="G31" s="7">
        <f t="shared" si="4"/>
        <v>3741.78</v>
      </c>
      <c r="H31" s="7">
        <f t="shared" si="4"/>
        <v>4295.3799999999992</v>
      </c>
      <c r="I31" s="7">
        <f t="shared" si="4"/>
        <v>26508.07</v>
      </c>
      <c r="J31" s="7">
        <f>SUM(J15:J30)</f>
        <v>50192.51</v>
      </c>
      <c r="K31" s="1" t="s">
        <v>3</v>
      </c>
      <c r="L31" s="18"/>
      <c r="M31" s="18"/>
      <c r="N31" s="18"/>
      <c r="O31" s="18"/>
      <c r="P31" s="18"/>
      <c r="Q31" s="18"/>
    </row>
    <row r="32" spans="2:17" x14ac:dyDescent="0.25">
      <c r="C32" s="1"/>
      <c r="D32" s="1"/>
      <c r="E32" s="1"/>
      <c r="F32" s="1"/>
      <c r="G32" s="1"/>
      <c r="H32" s="1"/>
      <c r="I32" s="1"/>
      <c r="J32" s="1"/>
      <c r="K32" s="1"/>
      <c r="L32" s="18"/>
      <c r="M32" s="18"/>
      <c r="N32" s="18"/>
      <c r="O32" s="18"/>
      <c r="P32" s="18"/>
      <c r="Q32" s="18"/>
    </row>
    <row r="33" spans="1:17" x14ac:dyDescent="0.25">
      <c r="A33" t="s">
        <v>18</v>
      </c>
      <c r="C33" s="1">
        <f t="shared" ref="C33:H33" si="5">C9-C31</f>
        <v>13347.46</v>
      </c>
      <c r="D33" s="1">
        <f t="shared" si="5"/>
        <v>-3303.6299999999997</v>
      </c>
      <c r="E33" s="1">
        <f t="shared" si="5"/>
        <v>-2341.0199999999995</v>
      </c>
      <c r="F33" s="1">
        <f t="shared" si="5"/>
        <v>-3078.12</v>
      </c>
      <c r="G33" s="1">
        <f t="shared" si="5"/>
        <v>-3570.9300000000003</v>
      </c>
      <c r="H33" s="1">
        <f t="shared" si="5"/>
        <v>-2985.0399999999991</v>
      </c>
      <c r="I33" s="1">
        <f t="shared" ref="I33" si="6">I9-I31</f>
        <v>-9809.9400000000023</v>
      </c>
      <c r="J33" s="1">
        <f>SUM(C33:I33)</f>
        <v>-11741.220000000001</v>
      </c>
      <c r="K33" s="1" t="s">
        <v>3</v>
      </c>
      <c r="L33" s="18"/>
      <c r="M33" s="18"/>
      <c r="N33" s="18"/>
      <c r="O33" s="18"/>
      <c r="P33" s="18"/>
      <c r="Q33" s="18"/>
    </row>
    <row r="34" spans="1:17" x14ac:dyDescent="0.25">
      <c r="A34" t="s">
        <v>19</v>
      </c>
      <c r="C34" s="1">
        <v>91358.06</v>
      </c>
      <c r="D34" s="1">
        <f>C35</f>
        <v>104705.51999999999</v>
      </c>
      <c r="E34" s="1">
        <f>D35</f>
        <v>101401.88999999998</v>
      </c>
      <c r="F34" s="1">
        <f t="shared" ref="F34:G34" si="7">E35</f>
        <v>99060.869999999981</v>
      </c>
      <c r="G34" s="1">
        <f t="shared" si="7"/>
        <v>95982.749999999985</v>
      </c>
      <c r="H34" s="1">
        <f>G35</f>
        <v>92411.819999999978</v>
      </c>
      <c r="I34" s="1">
        <f>H35</f>
        <v>89426.779999999984</v>
      </c>
      <c r="J34" s="1">
        <v>91358.06</v>
      </c>
      <c r="K34" s="1"/>
      <c r="L34" s="18"/>
      <c r="M34" s="18"/>
      <c r="N34" s="18"/>
      <c r="O34" s="18"/>
      <c r="P34" s="18"/>
      <c r="Q34" s="18"/>
    </row>
    <row r="35" spans="1:17" ht="15.75" thickBot="1" x14ac:dyDescent="0.3">
      <c r="A35" t="s">
        <v>98</v>
      </c>
      <c r="C35" s="29">
        <f t="shared" ref="C35" si="8">SUM(C33:C34)</f>
        <v>104705.51999999999</v>
      </c>
      <c r="D35" s="29">
        <f>D33+D34</f>
        <v>101401.88999999998</v>
      </c>
      <c r="E35" s="29">
        <f t="shared" ref="E35:H35" si="9">E33+E34</f>
        <v>99060.869999999981</v>
      </c>
      <c r="F35" s="29">
        <f t="shared" si="9"/>
        <v>95982.749999999985</v>
      </c>
      <c r="G35" s="29">
        <f t="shared" si="9"/>
        <v>92411.819999999978</v>
      </c>
      <c r="H35" s="29">
        <f t="shared" si="9"/>
        <v>89426.779999999984</v>
      </c>
      <c r="I35" s="29">
        <f t="shared" ref="I35" si="10">I33+I34</f>
        <v>79616.839999999982</v>
      </c>
      <c r="J35" s="29">
        <f>SUM(J33:J34)</f>
        <v>79616.84</v>
      </c>
      <c r="K35" s="1"/>
      <c r="L35" s="18"/>
      <c r="M35" s="18"/>
      <c r="N35" s="18"/>
      <c r="O35" s="18"/>
      <c r="P35" s="18"/>
      <c r="Q35" s="18"/>
    </row>
    <row r="36" spans="1:17" x14ac:dyDescent="0.25">
      <c r="C36" s="1"/>
      <c r="D36" s="1"/>
      <c r="E36" s="1"/>
      <c r="F36" s="1"/>
      <c r="G36" s="1"/>
      <c r="H36" s="1"/>
      <c r="I36" s="1"/>
      <c r="J36" s="1"/>
      <c r="K36" s="1"/>
      <c r="L36" s="18"/>
      <c r="M36" s="18"/>
      <c r="N36" s="18"/>
      <c r="O36" s="18"/>
      <c r="P36" s="18"/>
      <c r="Q36" s="18"/>
    </row>
    <row r="37" spans="1:17" x14ac:dyDescent="0.25">
      <c r="C37" s="1"/>
      <c r="D37" s="1"/>
      <c r="E37" s="1"/>
      <c r="F37" s="1"/>
      <c r="G37" s="1"/>
      <c r="H37" s="1"/>
      <c r="I37" s="1"/>
      <c r="J37" s="1"/>
      <c r="K37" s="1"/>
      <c r="L37" s="18"/>
      <c r="M37" s="18"/>
      <c r="N37" s="18"/>
      <c r="O37" s="18"/>
      <c r="P37" s="18"/>
      <c r="Q37" s="18"/>
    </row>
    <row r="38" spans="1:17" x14ac:dyDescent="0.25">
      <c r="C38" s="1"/>
      <c r="D38" s="1"/>
      <c r="E38" s="1"/>
      <c r="F38" s="1"/>
      <c r="G38" s="1"/>
      <c r="H38" s="1"/>
      <c r="I38" s="1"/>
      <c r="J38" s="1"/>
      <c r="K38" s="1"/>
      <c r="L38" s="18"/>
      <c r="M38" s="18"/>
      <c r="N38" s="18"/>
      <c r="O38" s="18"/>
      <c r="P38" s="18"/>
      <c r="Q38" s="18"/>
    </row>
    <row r="39" spans="1:17" x14ac:dyDescent="0.25">
      <c r="C39" s="1"/>
      <c r="D39" s="1"/>
      <c r="E39" s="1"/>
      <c r="F39" s="1"/>
      <c r="G39" s="1"/>
      <c r="H39" s="1"/>
      <c r="I39" s="1"/>
      <c r="J39" s="1"/>
      <c r="K39" s="1"/>
      <c r="L39" s="18"/>
      <c r="M39" s="18"/>
      <c r="N39" s="18"/>
      <c r="O39" s="18"/>
      <c r="P39" s="18"/>
      <c r="Q39" s="18"/>
    </row>
    <row r="40" spans="1:17" x14ac:dyDescent="0.25">
      <c r="C40" s="1"/>
      <c r="D40" s="1"/>
      <c r="E40" s="1"/>
      <c r="F40" s="1"/>
      <c r="G40" s="1"/>
      <c r="H40" s="1"/>
      <c r="I40" s="1"/>
      <c r="J40" s="1"/>
      <c r="K40" s="1"/>
      <c r="L40" s="18"/>
      <c r="M40" s="18"/>
      <c r="N40" s="18"/>
      <c r="O40" s="18"/>
      <c r="P40" s="18"/>
      <c r="Q40" s="18"/>
    </row>
    <row r="41" spans="1:17" x14ac:dyDescent="0.25"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7" x14ac:dyDescent="0.25"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7" x14ac:dyDescent="0.25"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7" x14ac:dyDescent="0.25"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7" x14ac:dyDescent="0.25"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7" x14ac:dyDescent="0.25"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</sheetData>
  <pageMargins left="0.7" right="0.7" top="0.25" bottom="0.25" header="0.3" footer="0.3"/>
  <pageSetup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Sheet2</vt:lpstr>
      <vt:lpstr>Sheet3</vt:lpstr>
      <vt:lpstr>Sheet4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</dc:creator>
  <cp:lastModifiedBy>Hayley Sulfridge</cp:lastModifiedBy>
  <cp:lastPrinted>2022-03-16T15:45:59Z</cp:lastPrinted>
  <dcterms:created xsi:type="dcterms:W3CDTF">2013-10-17T15:23:00Z</dcterms:created>
  <dcterms:modified xsi:type="dcterms:W3CDTF">2022-03-16T21:09:51Z</dcterms:modified>
</cp:coreProperties>
</file>