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mith\Downloads\"/>
    </mc:Choice>
  </mc:AlternateContent>
  <xr:revisionPtr revIDLastSave="0" documentId="8_{EC760982-34D9-47DB-9693-DEDB3422B1B6}" xr6:coauthVersionLast="47" xr6:coauthVersionMax="47" xr10:uidLastSave="{00000000-0000-0000-0000-000000000000}"/>
  <bookViews>
    <workbookView xWindow="-120" yWindow="-120" windowWidth="51840" windowHeight="21120" xr2:uid="{773FB3F6-4FFA-436D-8036-73F63FC11A98}"/>
  </bookViews>
  <sheets>
    <sheet name="Sheet1" sheetId="1" r:id="rId1"/>
  </sheets>
  <definedNames>
    <definedName name="_xlnm.Print_Titles" localSheetId="0">Sheet1!$E:$F,Sheet1!$1:$3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  <c r="AF112" i="1"/>
  <c r="AF102" i="1"/>
  <c r="AF72" i="1" l="1"/>
  <c r="AF51" i="1"/>
  <c r="AF50" i="1"/>
  <c r="AF49" i="1"/>
  <c r="AF48" i="1"/>
  <c r="AF111" i="1"/>
  <c r="AF110" i="1"/>
  <c r="AH155" i="1"/>
  <c r="AH152" i="1"/>
  <c r="AH150" i="1"/>
  <c r="AH149" i="1"/>
  <c r="AH147" i="1"/>
  <c r="AH146" i="1"/>
  <c r="AH145" i="1"/>
  <c r="AH142" i="1"/>
  <c r="AH141" i="1"/>
  <c r="AH140" i="1"/>
  <c r="AH139" i="1"/>
  <c r="AH138" i="1"/>
  <c r="AH136" i="1"/>
  <c r="AH135" i="1"/>
  <c r="AH134" i="1"/>
  <c r="AH132" i="1"/>
  <c r="AH131" i="1"/>
  <c r="AH130" i="1"/>
  <c r="AH129" i="1"/>
  <c r="AH128" i="1"/>
  <c r="AH126" i="1"/>
  <c r="AH125" i="1"/>
  <c r="AH124" i="1"/>
  <c r="AH122" i="1"/>
  <c r="AH121" i="1"/>
  <c r="AH120" i="1"/>
  <c r="AH119" i="1"/>
  <c r="AH117" i="1"/>
  <c r="AH116" i="1"/>
  <c r="AH115" i="1"/>
  <c r="AH114" i="1"/>
  <c r="AH113" i="1"/>
  <c r="AH111" i="1"/>
  <c r="AH110" i="1"/>
  <c r="AH109" i="1"/>
  <c r="AH108" i="1"/>
  <c r="AH107" i="1"/>
  <c r="AH106" i="1"/>
  <c r="AH105" i="1"/>
  <c r="AH104" i="1"/>
  <c r="AH103" i="1"/>
  <c r="AH101" i="1"/>
  <c r="AH100" i="1"/>
  <c r="AH98" i="1"/>
  <c r="AH97" i="1"/>
  <c r="AH96" i="1"/>
  <c r="AH95" i="1"/>
  <c r="AH94" i="1"/>
  <c r="AH93" i="1"/>
  <c r="AH92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6" i="1"/>
  <c r="AH75" i="1"/>
  <c r="AH74" i="1"/>
  <c r="AH73" i="1"/>
  <c r="AH72" i="1"/>
  <c r="AH71" i="1"/>
  <c r="AH70" i="1"/>
  <c r="AH69" i="1"/>
  <c r="AH67" i="1"/>
  <c r="AH66" i="1"/>
  <c r="AH65" i="1"/>
  <c r="AH64" i="1"/>
  <c r="AH63" i="1"/>
  <c r="AH62" i="1"/>
  <c r="AH61" i="1"/>
  <c r="AH60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8" i="1"/>
  <c r="AH37" i="1"/>
  <c r="AH36" i="1"/>
  <c r="AH35" i="1"/>
  <c r="AH34" i="1"/>
  <c r="AH33" i="1"/>
  <c r="AH32" i="1"/>
  <c r="AH31" i="1"/>
  <c r="AH29" i="1"/>
  <c r="AH28" i="1"/>
  <c r="AH27" i="1"/>
  <c r="AH26" i="1"/>
  <c r="AH25" i="1"/>
  <c r="AH23" i="1"/>
  <c r="AH21" i="1"/>
  <c r="AH20" i="1"/>
  <c r="AH19" i="1"/>
  <c r="AH17" i="1"/>
  <c r="AH16" i="1"/>
  <c r="AH15" i="1"/>
  <c r="AH14" i="1"/>
  <c r="AH13" i="1"/>
  <c r="AH12" i="1"/>
  <c r="AH10" i="1"/>
  <c r="AH9" i="1"/>
  <c r="AH8" i="1"/>
  <c r="AH7" i="1"/>
  <c r="AD133" i="1"/>
  <c r="AB133" i="1"/>
  <c r="Z133" i="1"/>
  <c r="X133" i="1"/>
  <c r="V133" i="1"/>
  <c r="T133" i="1"/>
  <c r="R133" i="1"/>
  <c r="P133" i="1"/>
  <c r="N133" i="1"/>
  <c r="L133" i="1"/>
  <c r="J133" i="1"/>
  <c r="AF131" i="1" l="1"/>
  <c r="AF79" i="1" l="1"/>
  <c r="X68" i="1"/>
  <c r="AD68" i="1"/>
  <c r="AB68" i="1"/>
  <c r="Z68" i="1"/>
  <c r="V68" i="1"/>
  <c r="T68" i="1"/>
  <c r="R68" i="1"/>
  <c r="P68" i="1"/>
  <c r="N68" i="1"/>
  <c r="J68" i="1"/>
  <c r="AF52" i="1" l="1"/>
  <c r="AF47" i="1"/>
  <c r="AF46" i="1"/>
  <c r="AF45" i="1"/>
  <c r="AF44" i="1"/>
  <c r="AF43" i="1"/>
  <c r="AF42" i="1"/>
  <c r="AF41" i="1"/>
  <c r="AF107" i="1"/>
  <c r="H133" i="1" l="1"/>
  <c r="AF67" i="1"/>
  <c r="AF133" i="1" l="1"/>
  <c r="AH133" i="1"/>
  <c r="AF93" i="1"/>
  <c r="AF57" i="1" l="1"/>
  <c r="AF155" i="1" l="1"/>
  <c r="AF152" i="1" l="1"/>
  <c r="AD151" i="1"/>
  <c r="AD153" i="1" s="1"/>
  <c r="AB151" i="1"/>
  <c r="AB153" i="1" s="1"/>
  <c r="Z151" i="1"/>
  <c r="Z153" i="1" s="1"/>
  <c r="X151" i="1"/>
  <c r="X153" i="1" s="1"/>
  <c r="V151" i="1"/>
  <c r="V153" i="1" s="1"/>
  <c r="T151" i="1"/>
  <c r="T153" i="1" s="1"/>
  <c r="R151" i="1"/>
  <c r="R153" i="1" s="1"/>
  <c r="P151" i="1"/>
  <c r="P153" i="1" s="1"/>
  <c r="N151" i="1"/>
  <c r="N153" i="1" s="1"/>
  <c r="L151" i="1"/>
  <c r="L153" i="1" s="1"/>
  <c r="J151" i="1"/>
  <c r="J153" i="1" s="1"/>
  <c r="H151" i="1"/>
  <c r="AF150" i="1"/>
  <c r="AF149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AF147" i="1"/>
  <c r="AF142" i="1"/>
  <c r="AF141" i="1"/>
  <c r="AF140" i="1"/>
  <c r="AF139" i="1"/>
  <c r="AF138" i="1"/>
  <c r="AD137" i="1"/>
  <c r="AB137" i="1"/>
  <c r="Z137" i="1"/>
  <c r="X137" i="1"/>
  <c r="V137" i="1"/>
  <c r="T137" i="1"/>
  <c r="R137" i="1"/>
  <c r="P137" i="1"/>
  <c r="N137" i="1"/>
  <c r="L137" i="1"/>
  <c r="J137" i="1"/>
  <c r="H137" i="1"/>
  <c r="AF136" i="1"/>
  <c r="AF135" i="1"/>
  <c r="AF130" i="1"/>
  <c r="AF129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AF126" i="1"/>
  <c r="AF125" i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AF122" i="1"/>
  <c r="AF121" i="1"/>
  <c r="AF120" i="1"/>
  <c r="AF119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AF117" i="1"/>
  <c r="AF116" i="1"/>
  <c r="AF115" i="1"/>
  <c r="AF113" i="1"/>
  <c r="AF109" i="1"/>
  <c r="AF108" i="1"/>
  <c r="AF106" i="1"/>
  <c r="AF105" i="1"/>
  <c r="AF104" i="1"/>
  <c r="AF103" i="1"/>
  <c r="AF100" i="1"/>
  <c r="AD99" i="1"/>
  <c r="AB99" i="1"/>
  <c r="Z99" i="1"/>
  <c r="X99" i="1"/>
  <c r="V99" i="1"/>
  <c r="T99" i="1"/>
  <c r="R99" i="1"/>
  <c r="P99" i="1"/>
  <c r="N99" i="1"/>
  <c r="L99" i="1"/>
  <c r="J99" i="1"/>
  <c r="H99" i="1"/>
  <c r="AF98" i="1"/>
  <c r="AF97" i="1"/>
  <c r="AF96" i="1"/>
  <c r="AF94" i="1"/>
  <c r="AF92" i="1"/>
  <c r="AD91" i="1"/>
  <c r="AB91" i="1"/>
  <c r="Z91" i="1"/>
  <c r="X91" i="1"/>
  <c r="V91" i="1"/>
  <c r="T91" i="1"/>
  <c r="R91" i="1"/>
  <c r="P91" i="1"/>
  <c r="N91" i="1"/>
  <c r="L91" i="1"/>
  <c r="J91" i="1"/>
  <c r="H91" i="1"/>
  <c r="AF90" i="1"/>
  <c r="AF89" i="1"/>
  <c r="AF88" i="1"/>
  <c r="AF87" i="1"/>
  <c r="AF86" i="1"/>
  <c r="AF85" i="1"/>
  <c r="AF84" i="1"/>
  <c r="AF83" i="1"/>
  <c r="AF82" i="1"/>
  <c r="AF81" i="1"/>
  <c r="AF80" i="1"/>
  <c r="AF78" i="1"/>
  <c r="AD77" i="1"/>
  <c r="AB77" i="1"/>
  <c r="Z77" i="1"/>
  <c r="X77" i="1"/>
  <c r="V77" i="1"/>
  <c r="T77" i="1"/>
  <c r="R77" i="1"/>
  <c r="P77" i="1"/>
  <c r="N77" i="1"/>
  <c r="L77" i="1"/>
  <c r="J77" i="1"/>
  <c r="AF76" i="1"/>
  <c r="AF75" i="1"/>
  <c r="AF74" i="1"/>
  <c r="AF73" i="1"/>
  <c r="AF71" i="1"/>
  <c r="H77" i="1"/>
  <c r="AF69" i="1"/>
  <c r="H68" i="1"/>
  <c r="AF66" i="1"/>
  <c r="AF65" i="1"/>
  <c r="AF64" i="1"/>
  <c r="AF63" i="1"/>
  <c r="L68" i="1"/>
  <c r="AF61" i="1"/>
  <c r="AF60" i="1"/>
  <c r="AF56" i="1"/>
  <c r="AF55" i="1"/>
  <c r="AF54" i="1"/>
  <c r="AF53" i="1"/>
  <c r="AF40" i="1"/>
  <c r="AD39" i="1"/>
  <c r="AB39" i="1"/>
  <c r="Z39" i="1"/>
  <c r="X39" i="1"/>
  <c r="V39" i="1"/>
  <c r="T39" i="1"/>
  <c r="R39" i="1"/>
  <c r="P39" i="1"/>
  <c r="N39" i="1"/>
  <c r="L39" i="1"/>
  <c r="J39" i="1"/>
  <c r="H39" i="1"/>
  <c r="AF38" i="1"/>
  <c r="AF37" i="1"/>
  <c r="AF33" i="1"/>
  <c r="AF32" i="1"/>
  <c r="AF31" i="1"/>
  <c r="AD30" i="1"/>
  <c r="AB30" i="1"/>
  <c r="Z30" i="1"/>
  <c r="X30" i="1"/>
  <c r="V30" i="1"/>
  <c r="T30" i="1"/>
  <c r="R30" i="1"/>
  <c r="P30" i="1"/>
  <c r="N30" i="1"/>
  <c r="L30" i="1"/>
  <c r="J30" i="1"/>
  <c r="H30" i="1"/>
  <c r="AF29" i="1"/>
  <c r="AF28" i="1"/>
  <c r="AF27" i="1"/>
  <c r="AF26" i="1"/>
  <c r="AF25" i="1"/>
  <c r="AD24" i="1"/>
  <c r="AB24" i="1"/>
  <c r="Z24" i="1"/>
  <c r="X24" i="1"/>
  <c r="V24" i="1"/>
  <c r="T24" i="1"/>
  <c r="R24" i="1"/>
  <c r="P24" i="1"/>
  <c r="N24" i="1"/>
  <c r="L24" i="1"/>
  <c r="J24" i="1"/>
  <c r="H24" i="1"/>
  <c r="AF23" i="1"/>
  <c r="AF21" i="1"/>
  <c r="AF20" i="1"/>
  <c r="AD18" i="1"/>
  <c r="AB18" i="1"/>
  <c r="Z18" i="1"/>
  <c r="X18" i="1"/>
  <c r="V18" i="1"/>
  <c r="T18" i="1"/>
  <c r="R18" i="1"/>
  <c r="P18" i="1"/>
  <c r="N18" i="1"/>
  <c r="L18" i="1"/>
  <c r="J18" i="1"/>
  <c r="H18" i="1"/>
  <c r="AF17" i="1"/>
  <c r="AF16" i="1"/>
  <c r="AF15" i="1"/>
  <c r="AF13" i="1"/>
  <c r="AF12" i="1"/>
  <c r="AD11" i="1"/>
  <c r="AB11" i="1"/>
  <c r="Z11" i="1"/>
  <c r="X11" i="1"/>
  <c r="V11" i="1"/>
  <c r="T11" i="1"/>
  <c r="R11" i="1"/>
  <c r="P11" i="1"/>
  <c r="N11" i="1"/>
  <c r="L11" i="1"/>
  <c r="J11" i="1"/>
  <c r="H11" i="1"/>
  <c r="AF10" i="1"/>
  <c r="AF9" i="1"/>
  <c r="AF8" i="1"/>
  <c r="AF7" i="1"/>
  <c r="AH77" i="1" l="1"/>
  <c r="AH137" i="1"/>
  <c r="AH11" i="1"/>
  <c r="AH24" i="1"/>
  <c r="AH127" i="1"/>
  <c r="AH18" i="1"/>
  <c r="AH30" i="1"/>
  <c r="AH91" i="1"/>
  <c r="AH118" i="1"/>
  <c r="AH123" i="1"/>
  <c r="AH148" i="1"/>
  <c r="H153" i="1"/>
  <c r="AH153" i="1" s="1"/>
  <c r="AH151" i="1"/>
  <c r="AH39" i="1"/>
  <c r="AH99" i="1"/>
  <c r="AH68" i="1"/>
  <c r="V154" i="1"/>
  <c r="AF39" i="1"/>
  <c r="R143" i="1"/>
  <c r="AF118" i="1"/>
  <c r="AF123" i="1"/>
  <c r="N154" i="1"/>
  <c r="AD154" i="1"/>
  <c r="AD143" i="1"/>
  <c r="Z143" i="1"/>
  <c r="H143" i="1"/>
  <c r="V143" i="1"/>
  <c r="P143" i="1"/>
  <c r="N143" i="1"/>
  <c r="T143" i="1"/>
  <c r="AF77" i="1"/>
  <c r="AF99" i="1"/>
  <c r="P154" i="1"/>
  <c r="AF24" i="1"/>
  <c r="AF70" i="1"/>
  <c r="AF127" i="1"/>
  <c r="J154" i="1"/>
  <c r="R154" i="1"/>
  <c r="Z154" i="1"/>
  <c r="L143" i="1"/>
  <c r="AB143" i="1"/>
  <c r="X143" i="1"/>
  <c r="J143" i="1"/>
  <c r="H154" i="1"/>
  <c r="X154" i="1"/>
  <c r="AF91" i="1"/>
  <c r="AF137" i="1"/>
  <c r="L154" i="1"/>
  <c r="T154" i="1"/>
  <c r="AB154" i="1"/>
  <c r="AF151" i="1"/>
  <c r="AF30" i="1"/>
  <c r="P58" i="1"/>
  <c r="P59" i="1" s="1"/>
  <c r="H58" i="1"/>
  <c r="AF11" i="1"/>
  <c r="N58" i="1"/>
  <c r="N59" i="1" s="1"/>
  <c r="V58" i="1"/>
  <c r="V59" i="1" s="1"/>
  <c r="AD58" i="1"/>
  <c r="AD59" i="1" s="1"/>
  <c r="X58" i="1"/>
  <c r="X59" i="1" s="1"/>
  <c r="Z58" i="1"/>
  <c r="Z59" i="1" s="1"/>
  <c r="J58" i="1"/>
  <c r="J59" i="1" s="1"/>
  <c r="R58" i="1"/>
  <c r="R59" i="1" s="1"/>
  <c r="L58" i="1"/>
  <c r="L59" i="1" s="1"/>
  <c r="T58" i="1"/>
  <c r="T59" i="1" s="1"/>
  <c r="AB58" i="1"/>
  <c r="AB59" i="1" s="1"/>
  <c r="AF153" i="1"/>
  <c r="AF18" i="1"/>
  <c r="AF62" i="1"/>
  <c r="AF148" i="1"/>
  <c r="AF68" i="1"/>
  <c r="AH154" i="1" l="1"/>
  <c r="H59" i="1"/>
  <c r="AH59" i="1" s="1"/>
  <c r="AH58" i="1"/>
  <c r="AH143" i="1"/>
  <c r="AF154" i="1"/>
  <c r="R144" i="1"/>
  <c r="R156" i="1" s="1"/>
  <c r="AD144" i="1"/>
  <c r="AD156" i="1" s="1"/>
  <c r="P144" i="1"/>
  <c r="P156" i="1" s="1"/>
  <c r="Z144" i="1"/>
  <c r="Z156" i="1" s="1"/>
  <c r="AB144" i="1"/>
  <c r="AB156" i="1" s="1"/>
  <c r="X144" i="1"/>
  <c r="X156" i="1" s="1"/>
  <c r="V144" i="1"/>
  <c r="V156" i="1" s="1"/>
  <c r="N144" i="1"/>
  <c r="N156" i="1" s="1"/>
  <c r="T144" i="1"/>
  <c r="T156" i="1" s="1"/>
  <c r="L144" i="1"/>
  <c r="L156" i="1" s="1"/>
  <c r="AF143" i="1"/>
  <c r="J144" i="1"/>
  <c r="J156" i="1" s="1"/>
  <c r="AF58" i="1"/>
  <c r="H144" i="1" l="1"/>
  <c r="AH144" i="1" s="1"/>
  <c r="AF59" i="1"/>
  <c r="H156" i="1" l="1"/>
  <c r="AF156" i="1" s="1"/>
  <c r="AF144" i="1"/>
  <c r="AH1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DIDS</author>
  </authors>
  <commentList>
    <comment ref="F7" authorId="0" shapeId="0" xr:uid="{9D4B463C-EC87-42B4-81DC-541FB80E9667}">
      <text>
        <r>
          <rPr>
            <b/>
            <sz val="9"/>
            <color indexed="81"/>
            <rFont val="Tahoma"/>
            <family val="2"/>
          </rPr>
          <t>DIDS:</t>
        </r>
        <r>
          <rPr>
            <sz val="9"/>
            <color indexed="81"/>
            <rFont val="Tahoma"/>
            <family val="2"/>
          </rPr>
          <t xml:space="preserve">
70%</t>
        </r>
      </text>
    </comment>
    <comment ref="F28" authorId="0" shapeId="0" xr:uid="{2E7478FA-1C6F-418F-9D4C-11CBC65E64E2}">
      <text>
        <r>
          <rPr>
            <b/>
            <sz val="9"/>
            <color indexed="81"/>
            <rFont val="Tahoma"/>
            <family val="2"/>
          </rPr>
          <t>DIDS:</t>
        </r>
        <r>
          <rPr>
            <sz val="9"/>
            <color indexed="81"/>
            <rFont val="Tahoma"/>
            <family val="2"/>
          </rPr>
          <t xml:space="preserve">
96% max</t>
        </r>
      </text>
    </comment>
  </commentList>
</comments>
</file>

<file path=xl/sharedStrings.xml><?xml version="1.0" encoding="utf-8"?>
<sst xmlns="http://schemas.openxmlformats.org/spreadsheetml/2006/main" count="348" uniqueCount="182">
  <si>
    <t>Ass.</t>
  </si>
  <si>
    <t>Annual Budget</t>
  </si>
  <si>
    <t>Ordinary Income/Expense</t>
  </si>
  <si>
    <t>Income</t>
  </si>
  <si>
    <t>4000-00 · Adult Day Services</t>
  </si>
  <si>
    <t>1</t>
  </si>
  <si>
    <t>4000-02  Day Services-Private</t>
  </si>
  <si>
    <t>4000-03  Day Services-MCO</t>
  </si>
  <si>
    <t>4000-00 · Adult Day Services - Other</t>
  </si>
  <si>
    <t>Total 4000-00 · Adult Day Services</t>
  </si>
  <si>
    <t>4020-00 Respite Services</t>
  </si>
  <si>
    <t>4030-00 · Hospital Sitters</t>
  </si>
  <si>
    <t>4040-00  Transportation Service</t>
  </si>
  <si>
    <t xml:space="preserve"> </t>
  </si>
  <si>
    <t>4040-02  Transportation-Private</t>
  </si>
  <si>
    <t>4040-03  Transportation-NEMT</t>
  </si>
  <si>
    <t>4040-00  Transportation Service - Other</t>
  </si>
  <si>
    <t>Total 4040-00  Transportation Service</t>
  </si>
  <si>
    <t>4070-00 · Supported Employment</t>
  </si>
  <si>
    <t>4070-01  Supp Employment-State</t>
  </si>
  <si>
    <t>4070-02  Supp Employment-MCO</t>
  </si>
  <si>
    <t>4070-00 · Supported Employment - Other</t>
  </si>
  <si>
    <t>Total 4070-00 · Supported Employment</t>
  </si>
  <si>
    <t>4075-00 · Vocational Rehab</t>
  </si>
  <si>
    <t>4090-00  Gain/ Loss-Sale Assets</t>
  </si>
  <si>
    <t>4100-00 · Residential Services</t>
  </si>
  <si>
    <t>2</t>
  </si>
  <si>
    <t>4100-02  Residential Serv-MCO</t>
  </si>
  <si>
    <t>Total 4100-00 · Residential Services</t>
  </si>
  <si>
    <t>4300-00 · United Way</t>
  </si>
  <si>
    <t>3</t>
  </si>
  <si>
    <t>4310-00 · Rutherford County</t>
  </si>
  <si>
    <t>4320-00 · City of Murfreesboro</t>
  </si>
  <si>
    <t>4400-00 · Other Contributions - Other</t>
  </si>
  <si>
    <t>Total 4400-00 · Other Contributions</t>
  </si>
  <si>
    <t>4800-00 Rental Income-Iris Av</t>
  </si>
  <si>
    <t>4810-00 Rental Income-Lakeshore</t>
  </si>
  <si>
    <t>4910-00  -Background</t>
  </si>
  <si>
    <t>4920-00 · Interest Income</t>
  </si>
  <si>
    <t>4990-00 · Other Income</t>
  </si>
  <si>
    <t>Total Income</t>
  </si>
  <si>
    <t>Gross Profit</t>
  </si>
  <si>
    <t>Expense</t>
  </si>
  <si>
    <t>6000-00  Payroll Expenses</t>
  </si>
  <si>
    <t>6000-10  Salaries</t>
  </si>
  <si>
    <t>4</t>
  </si>
  <si>
    <t>6000-15 · Employee Bonus</t>
  </si>
  <si>
    <t>6000-20  Overtime</t>
  </si>
  <si>
    <t>5</t>
  </si>
  <si>
    <t>6000-35  PTO</t>
  </si>
  <si>
    <t>6</t>
  </si>
  <si>
    <t>6000-50  Longevity Pay</t>
  </si>
  <si>
    <t>6000-60  Payroll taxes</t>
  </si>
  <si>
    <t>Total 6000-00  Payroll Expenses</t>
  </si>
  <si>
    <t>6100-00 · Insurance</t>
  </si>
  <si>
    <t>6100-10  Insurance-Group</t>
  </si>
  <si>
    <t>7</t>
  </si>
  <si>
    <t>6100-20  Insurance-Liability</t>
  </si>
  <si>
    <t>8</t>
  </si>
  <si>
    <t>6100-30 Insurance-Workers Comp.</t>
  </si>
  <si>
    <t>6100-35  Insurance-STD</t>
  </si>
  <si>
    <t>6100-40  Insurance-Life</t>
  </si>
  <si>
    <t>6100-60  Insurance-Unemployment</t>
  </si>
  <si>
    <t>Total 6100-00 · Insurance</t>
  </si>
  <si>
    <t>6200-00 · Professional Fees</t>
  </si>
  <si>
    <t>6210-00 · Contract Services</t>
  </si>
  <si>
    <t>6210-00 - Cont. Serv. Other</t>
  </si>
  <si>
    <t>6210-02- Server Software/Maint.</t>
  </si>
  <si>
    <t>6210-03  Payroll Service</t>
  </si>
  <si>
    <t>6210-04- Office Equipment</t>
  </si>
  <si>
    <t>6210-05  Drug Screening</t>
  </si>
  <si>
    <t>6210-07  Med-Res Nursing</t>
  </si>
  <si>
    <t>6210-08  TIMAS</t>
  </si>
  <si>
    <t>Total 6210-00 · Contract Services</t>
  </si>
  <si>
    <t>6220-00 Background Expenses</t>
  </si>
  <si>
    <t>6225-00 · Dues &amp; Subscriptions</t>
  </si>
  <si>
    <t>6230-00 · Postage</t>
  </si>
  <si>
    <t>6235-00 · Training</t>
  </si>
  <si>
    <t>6235-10 -Mandated Training</t>
  </si>
  <si>
    <t>6235-20  Seminars</t>
  </si>
  <si>
    <t>Total 6235-00 · Training</t>
  </si>
  <si>
    <t>6240-00 · Taxes &amp; Licenses</t>
  </si>
  <si>
    <t>6300-00 · Office Supplies</t>
  </si>
  <si>
    <t>6310-00 · Medical Supplies</t>
  </si>
  <si>
    <t>6400-00 · Telephone</t>
  </si>
  <si>
    <t>6410-00 · Cell Phone</t>
  </si>
  <si>
    <t>9</t>
  </si>
  <si>
    <t>6500-00 - Advertising</t>
  </si>
  <si>
    <t>6700-00 - Fuel</t>
  </si>
  <si>
    <t>6750-00 · Travel</t>
  </si>
  <si>
    <t>6750-10 Travel Administration</t>
  </si>
  <si>
    <t>6750-20  Travel-Day Services</t>
  </si>
  <si>
    <t>6750-30  Travel-Residential</t>
  </si>
  <si>
    <t>Total 6750-00 · Travel</t>
  </si>
  <si>
    <t>6800-00 · Rent</t>
  </si>
  <si>
    <t>6800-01   Rent-Client</t>
  </si>
  <si>
    <t>6800-03  Rent-Center</t>
  </si>
  <si>
    <t>Total 6800-00 · Rent</t>
  </si>
  <si>
    <t>6810-00 · Utilities</t>
  </si>
  <si>
    <t>6810-01 Utilities-Clients</t>
  </si>
  <si>
    <t>6810-02  Utilities-Center</t>
  </si>
  <si>
    <t>Total 6810-00 · Utilities</t>
  </si>
  <si>
    <t>6820-00 · Food</t>
  </si>
  <si>
    <t>6820-01 Food-Residential</t>
  </si>
  <si>
    <t>Total 6820-00 · Food</t>
  </si>
  <si>
    <t>6900-00 · Repairs</t>
  </si>
  <si>
    <t>6900-01  Building Repairs</t>
  </si>
  <si>
    <t>6900-02  Vehicle Repairs</t>
  </si>
  <si>
    <t>Total 6900-00 · Repairs</t>
  </si>
  <si>
    <t>7899-00 · Client Write off</t>
  </si>
  <si>
    <t>7975-00 Miscellaneous Expenses</t>
  </si>
  <si>
    <t>7976-00  Donatns &amp; Constribtns</t>
  </si>
  <si>
    <t>7985-00  Fees and Bank Charges</t>
  </si>
  <si>
    <t>7995-00 · Depreciation Expense</t>
  </si>
  <si>
    <t>Total Expense</t>
  </si>
  <si>
    <t>Net Ordinary Income</t>
  </si>
  <si>
    <t>Other Income/Expense</t>
  </si>
  <si>
    <t>Other Income</t>
  </si>
  <si>
    <t>8100-00 · Workshop Income</t>
  </si>
  <si>
    <t>Total Other Income</t>
  </si>
  <si>
    <t>Other Expense</t>
  </si>
  <si>
    <t>8200-00 · Workshop Payroll</t>
  </si>
  <si>
    <t>8250-00 - Wkshp Payroll Taxes</t>
  </si>
  <si>
    <t>8300-00 · Workshop Supplies</t>
  </si>
  <si>
    <t>Total Other Expense</t>
  </si>
  <si>
    <t>Net Other Income</t>
  </si>
  <si>
    <t>Net Income</t>
  </si>
  <si>
    <t>8115-00 Gain/Loss FB Investment</t>
  </si>
  <si>
    <t xml:space="preserve">4000-01  Day Services-State </t>
  </si>
  <si>
    <t xml:space="preserve">4100-01  Residential Serv-State </t>
  </si>
  <si>
    <t>4600-10 · Grants HCA</t>
  </si>
  <si>
    <t>4600-20 · Grants Smyrna Rotary</t>
  </si>
  <si>
    <t>4400-00 · Other Contributions Church</t>
  </si>
  <si>
    <t>4400-10 · Other Contributions in Memory Of</t>
  </si>
  <si>
    <t>4400-20 · Other Contributions Reoccuring</t>
  </si>
  <si>
    <t>4500-00 · Events PITJ</t>
  </si>
  <si>
    <t>4500-10 · Events Big Payback</t>
  </si>
  <si>
    <t>4500-20 · Events Giving Tuesday</t>
  </si>
  <si>
    <t>4500-30 · Events Other</t>
  </si>
  <si>
    <t>6210-06  401k Service Fee Principal</t>
  </si>
  <si>
    <t>6100-25  Insurance-Cyber</t>
  </si>
  <si>
    <t>6820-03  Food-Admin - Board Meals</t>
  </si>
  <si>
    <t>6820-02  Food-Admin - Snacks/Meals Ctr.</t>
  </si>
  <si>
    <t>Draft 2023-2024</t>
  </si>
  <si>
    <t>Journeys in Community Living - FYE 2024</t>
  </si>
  <si>
    <t xml:space="preserve">4401-00 · </t>
  </si>
  <si>
    <t>6240-10 · Accreditations</t>
  </si>
  <si>
    <t>X</t>
  </si>
  <si>
    <t>?</t>
  </si>
  <si>
    <t>Jul 23</t>
  </si>
  <si>
    <t>Aug 23</t>
  </si>
  <si>
    <t>Sep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</si>
  <si>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</si>
  <si>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</si>
  <si>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</si>
  <si>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</si>
  <si>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</si>
  <si>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</si>
  <si>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</si>
  <si>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</si>
  <si>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 24</t>
  </si>
  <si>
    <t>6660-00 - Employee Appreciation</t>
  </si>
  <si>
    <t>6820-04  Food-Admin - REMOVE</t>
  </si>
  <si>
    <t>4600-00 · Grants -  Christy Houston Found.</t>
  </si>
  <si>
    <t xml:space="preserve">6420-00 - Comcast High Speed </t>
  </si>
  <si>
    <t>x</t>
  </si>
  <si>
    <t>4600-30 · Grants Murfreeesboro Rotary</t>
  </si>
  <si>
    <t>4600-40 · Grants US Bank</t>
  </si>
  <si>
    <t>4600-50 · Grants Community Foundation</t>
  </si>
  <si>
    <t>4600-60 · Grants Charity Circle</t>
  </si>
  <si>
    <t>4600-70 · Grants Truist</t>
  </si>
  <si>
    <t>4600-80 · Grants Other</t>
  </si>
  <si>
    <t>6200-10 · ERTC Fee Expense</t>
  </si>
  <si>
    <t>6210-01 - Janitorial Services</t>
  </si>
  <si>
    <t>6235-11 ·Leadership Training</t>
  </si>
  <si>
    <t>6650-10 · PITJ Event Expenses</t>
  </si>
  <si>
    <t>6650-20 - Development/Fundraising Exp.</t>
  </si>
  <si>
    <t>6800-05- Rent Adult Day</t>
  </si>
  <si>
    <t>6240-20 · Security &amp; Doc. Stored</t>
  </si>
  <si>
    <t>6210-09- IT Support</t>
  </si>
  <si>
    <t>6660-10 - 401 K Employer Match</t>
  </si>
  <si>
    <t>4070-03  Supp Employment-Job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</si>
</sst>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49" fontId="3" fillId="0" borderId="0" xfId="0" applyNumberFormat="1" applyFont="1"/>
    <xf numFmtId="49" fontId="3" fillId="2" borderId="0" xfId="0" applyNumberFormat="1" applyFont="1" applyFill="1"/>
    <xf numFmtId="49" fontId="4" fillId="0" borderId="0" xfId="0" applyNumberFormat="1" applyFont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49" fontId="4" fillId="2" borderId="1" xfId="0" applyNumberFormat="1" applyFont="1" applyFill="1" applyBorder="1" applyAlignment="1">
      <alignment horizontal="centerContinuous"/>
    </xf>
    <xf numFmtId="49" fontId="5" fillId="0" borderId="0" xfId="0" applyNumberFormat="1" applyFont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49" fontId="5" fillId="2" borderId="0" xfId="0" applyNumberFormat="1" applyFont="1" applyFill="1"/>
    <xf numFmtId="164" fontId="7" fillId="0" borderId="0" xfId="0" applyNumberFormat="1" applyFont="1"/>
    <xf numFmtId="49" fontId="7" fillId="0" borderId="0" xfId="0" applyNumberFormat="1" applyFont="1"/>
    <xf numFmtId="49" fontId="7" fillId="2" borderId="0" xfId="0" applyNumberFormat="1" applyFont="1" applyFill="1"/>
    <xf numFmtId="41" fontId="5" fillId="0" borderId="0" xfId="1" applyNumberFormat="1" applyFont="1"/>
    <xf numFmtId="41" fontId="5" fillId="2" borderId="0" xfId="1" applyNumberFormat="1" applyFont="1" applyFill="1"/>
    <xf numFmtId="41" fontId="4" fillId="0" borderId="0" xfId="0" applyNumberFormat="1" applyFont="1"/>
    <xf numFmtId="41" fontId="5" fillId="0" borderId="2" xfId="1" applyNumberFormat="1" applyFont="1" applyBorder="1"/>
    <xf numFmtId="41" fontId="5" fillId="0" borderId="0" xfId="1" applyNumberFormat="1" applyFont="1" applyBorder="1"/>
    <xf numFmtId="41" fontId="5" fillId="0" borderId="4" xfId="1" applyNumberFormat="1" applyFont="1" applyBorder="1"/>
    <xf numFmtId="41" fontId="5" fillId="2" borderId="0" xfId="1" applyNumberFormat="1" applyFont="1" applyFill="1" applyBorder="1"/>
    <xf numFmtId="41" fontId="5" fillId="0" borderId="5" xfId="1" applyNumberFormat="1" applyFont="1" applyBorder="1"/>
    <xf numFmtId="41" fontId="5" fillId="0" borderId="6" xfId="1" applyNumberFormat="1" applyFont="1" applyBorder="1"/>
    <xf numFmtId="43" fontId="4" fillId="0" borderId="0" xfId="1" applyFont="1"/>
    <xf numFmtId="43" fontId="4" fillId="0" borderId="0" xfId="0" applyNumberFormat="1" applyFont="1"/>
    <xf numFmtId="41" fontId="5" fillId="2" borderId="2" xfId="1" applyNumberFormat="1" applyFont="1" applyFill="1" applyBorder="1"/>
    <xf numFmtId="49" fontId="10" fillId="0" borderId="0" xfId="0" applyNumberFormat="1" applyFont="1" applyAlignment="1">
      <alignment horizontal="center"/>
    </xf>
    <xf numFmtId="165" fontId="11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933E-56DE-447C-AC50-6A742E7E7F1C}">
  <dimension ref="A1:AJ165"/>
  <sheetViews>
    <sheetView tabSelected="1" topLeftCell="A3" workbookViewId="0">
      <pane ySplit="1" topLeftCell="A4" activePane="bottomLeft" state="frozen"/>
      <selection activeCell="A3" sqref="A3"/>
      <selection pane="bottomLeft" activeCell="F3" sqref="F3"/>
    </sheetView>
  </sheetViews>
  <sheetFormatPr defaultRowHeight="18.75" x14ac:dyDescent="0.3"/>
  <cols>
    <col min="1" max="5" width="3" style="2" customWidth="1"/>
    <col min="6" max="6" width="46.140625" style="2" customWidth="1"/>
    <col min="7" max="7" width="5.85546875" style="3" hidden="1" customWidth="1"/>
    <col min="8" max="8" width="13.140625" style="4" bestFit="1" customWidth="1"/>
    <col min="9" max="9" width="2.28515625" style="4" customWidth="1"/>
    <col min="10" max="10" width="13.85546875" style="4" bestFit="1" customWidth="1"/>
    <col min="11" max="11" width="2.28515625" style="4" customWidth="1"/>
    <col min="12" max="12" width="13.140625" style="4" bestFit="1" customWidth="1"/>
    <col min="13" max="13" width="2.28515625" style="4" customWidth="1"/>
    <col min="14" max="14" width="13.140625" style="4" bestFit="1" customWidth="1"/>
    <col min="15" max="15" width="2.28515625" style="4" customWidth="1"/>
    <col min="16" max="16" width="14.140625" style="4" bestFit="1" customWidth="1"/>
    <col min="17" max="17" width="2.28515625" style="4" customWidth="1"/>
    <col min="18" max="18" width="14.140625" style="4" bestFit="1" customWidth="1"/>
    <col min="19" max="19" width="2.28515625" style="5" customWidth="1"/>
    <col min="20" max="20" width="13.140625" style="4" bestFit="1" customWidth="1"/>
    <col min="21" max="21" width="2.28515625" style="4" customWidth="1"/>
    <col min="22" max="22" width="13.140625" style="4" bestFit="1" customWidth="1"/>
    <col min="23" max="23" width="2.28515625" style="4" customWidth="1"/>
    <col min="24" max="24" width="13.140625" style="4" bestFit="1" customWidth="1"/>
    <col min="25" max="25" width="2.28515625" style="4" customWidth="1"/>
    <col min="26" max="26" width="15.140625" style="4" customWidth="1"/>
    <col min="27" max="27" width="2.28515625" style="4" customWidth="1"/>
    <col min="28" max="28" width="14.140625" style="4" bestFit="1" customWidth="1"/>
    <col min="29" max="29" width="2.28515625" style="4" customWidth="1"/>
    <col min="30" max="30" width="14.140625" style="4" bestFit="1" customWidth="1"/>
    <col min="31" max="31" width="2.28515625" style="4" customWidth="1"/>
    <col min="32" max="32" width="20.28515625" style="4" customWidth="1"/>
    <col min="33" max="33" width="3.28515625" style="4" customWidth="1"/>
    <col min="34" max="34" width="15.7109375" style="37" customWidth="1"/>
    <col min="35" max="35" width="9.140625" style="4"/>
    <col min="36" max="36" width="16.5703125" style="4" customWidth="1"/>
    <col min="37" max="16384" width="9.140625" style="4"/>
  </cols>
  <sheetData>
    <row r="1" spans="1:36" ht="20.25" hidden="1" x14ac:dyDescent="0.3">
      <c r="A1" s="1" t="s">
        <v>144</v>
      </c>
    </row>
    <row r="2" spans="1:36" ht="19.5" hidden="1" thickBot="1" x14ac:dyDescent="0.35">
      <c r="A2" s="6"/>
      <c r="B2" s="6"/>
      <c r="C2" s="6"/>
      <c r="D2" s="6"/>
      <c r="E2" s="6"/>
      <c r="F2" s="6" t="s">
        <v>143</v>
      </c>
      <c r="G2" s="7"/>
      <c r="H2" s="8"/>
      <c r="I2" s="9"/>
      <c r="J2" s="8"/>
      <c r="K2" s="9"/>
      <c r="L2" s="8"/>
      <c r="M2" s="9"/>
      <c r="N2" s="8"/>
      <c r="O2" s="9"/>
      <c r="P2" s="8"/>
      <c r="Q2" s="9"/>
      <c r="R2" s="8"/>
      <c r="S2" s="10"/>
      <c r="T2" s="8"/>
      <c r="U2" s="9"/>
      <c r="V2" s="8"/>
      <c r="W2" s="9"/>
      <c r="X2" s="8"/>
      <c r="Y2" s="9"/>
      <c r="Z2" s="8"/>
      <c r="AA2" s="9"/>
      <c r="AB2" s="8"/>
      <c r="AC2" s="9"/>
      <c r="AD2" s="8"/>
      <c r="AE2" s="9"/>
      <c r="AF2" s="8"/>
    </row>
    <row r="3" spans="1:36" s="17" customFormat="1" ht="20.25" thickTop="1" thickBot="1" x14ac:dyDescent="0.35">
      <c r="A3" s="11"/>
      <c r="B3" s="11"/>
      <c r="C3" s="11"/>
      <c r="D3" s="11"/>
      <c r="E3" s="11"/>
      <c r="F3" s="35"/>
      <c r="G3" s="12" t="s">
        <v>0</v>
      </c>
      <c r="H3" s="13" t="s">
        <v>149</v>
      </c>
      <c r="I3" s="14"/>
      <c r="J3" s="15" t="s">
        <v>150</v>
      </c>
      <c r="K3" s="14"/>
      <c r="L3" s="15" t="s">
        <v>151</v>
      </c>
      <c r="M3" s="14"/>
      <c r="N3" s="15" t="s">
        <v>152</v>
      </c>
      <c r="O3" s="14"/>
      <c r="P3" s="15" t="s">
        <v>153</v>
      </c>
      <c r="Q3" s="14"/>
      <c r="R3" s="15" t="s">
        <v>154</v>
      </c>
      <c r="S3" s="16"/>
      <c r="T3" s="15" t="s">
        <v>155</v>
      </c>
      <c r="U3" s="14"/>
      <c r="V3" s="15" t="s">
        <v>156</v>
      </c>
      <c r="W3" s="14"/>
      <c r="X3" s="15" t="s">
        <v>157</v>
      </c>
      <c r="Y3" s="14"/>
      <c r="Z3" s="15" t="s">
        <v>158</v>
      </c>
      <c r="AA3" s="14"/>
      <c r="AB3" s="15" t="s">
        <v>159</v>
      </c>
      <c r="AC3" s="14"/>
      <c r="AD3" s="15" t="s">
        <v>160</v>
      </c>
      <c r="AE3" s="14"/>
      <c r="AF3" s="13" t="s">
        <v>1</v>
      </c>
      <c r="AH3" s="38"/>
    </row>
    <row r="4" spans="1:36" x14ac:dyDescent="0.3">
      <c r="A4" s="18"/>
      <c r="B4" s="18" t="s">
        <v>2</v>
      </c>
      <c r="C4" s="18"/>
      <c r="D4" s="18"/>
      <c r="E4" s="18"/>
      <c r="F4" s="18"/>
      <c r="G4" s="19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2"/>
      <c r="T4" s="20"/>
      <c r="U4" s="21"/>
      <c r="V4" s="20"/>
      <c r="W4" s="21"/>
      <c r="X4" s="20"/>
      <c r="Y4" s="21"/>
      <c r="Z4" s="20"/>
      <c r="AA4" s="21"/>
      <c r="AB4" s="20"/>
      <c r="AC4" s="21"/>
      <c r="AD4" s="20"/>
      <c r="AE4" s="21"/>
      <c r="AF4" s="20"/>
    </row>
    <row r="5" spans="1:36" x14ac:dyDescent="0.3">
      <c r="A5" s="18"/>
      <c r="B5" s="18"/>
      <c r="C5" s="18"/>
      <c r="D5" s="18" t="s">
        <v>3</v>
      </c>
      <c r="E5" s="18"/>
      <c r="F5" s="20"/>
      <c r="G5" s="19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2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</row>
    <row r="6" spans="1:36" x14ac:dyDescent="0.3">
      <c r="A6" s="18"/>
      <c r="B6" s="18"/>
      <c r="C6" s="18"/>
      <c r="D6" s="18"/>
      <c r="E6" s="18" t="s">
        <v>4</v>
      </c>
      <c r="F6" s="18"/>
      <c r="G6" s="1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6" x14ac:dyDescent="0.3">
      <c r="A7" s="18" t="s">
        <v>165</v>
      </c>
      <c r="B7" s="18"/>
      <c r="C7" s="18"/>
      <c r="D7" s="18"/>
      <c r="E7" s="18"/>
      <c r="F7" s="19" t="s">
        <v>128</v>
      </c>
      <c r="G7" s="19" t="s">
        <v>5</v>
      </c>
      <c r="H7" s="36">
        <v>97298</v>
      </c>
      <c r="I7" s="23"/>
      <c r="J7" s="36">
        <v>97298</v>
      </c>
      <c r="K7" s="23"/>
      <c r="L7" s="36">
        <v>97298</v>
      </c>
      <c r="M7" s="23"/>
      <c r="N7" s="36">
        <v>97298</v>
      </c>
      <c r="O7" s="23"/>
      <c r="P7" s="36">
        <v>97298</v>
      </c>
      <c r="Q7" s="23"/>
      <c r="R7" s="36">
        <v>97298</v>
      </c>
      <c r="S7" s="24"/>
      <c r="T7" s="36">
        <v>97298</v>
      </c>
      <c r="U7" s="23"/>
      <c r="V7" s="36">
        <v>97298</v>
      </c>
      <c r="W7" s="23"/>
      <c r="X7" s="36">
        <v>97298</v>
      </c>
      <c r="Y7" s="23"/>
      <c r="Z7" s="36">
        <v>97298</v>
      </c>
      <c r="AA7" s="23"/>
      <c r="AB7" s="36">
        <v>97298</v>
      </c>
      <c r="AC7" s="23"/>
      <c r="AD7" s="36">
        <v>97298</v>
      </c>
      <c r="AE7" s="23"/>
      <c r="AF7" s="23">
        <f>SUM(H7:AD7)</f>
        <v>1167576</v>
      </c>
      <c r="AH7" s="39">
        <f>SUM(H7:AD7)</f>
        <v>1167576</v>
      </c>
      <c r="AJ7" s="25"/>
    </row>
    <row r="8" spans="1:36" x14ac:dyDescent="0.3">
      <c r="A8" s="18" t="s">
        <v>147</v>
      </c>
      <c r="B8" s="18"/>
      <c r="C8" s="18"/>
      <c r="D8" s="18"/>
      <c r="E8" s="18"/>
      <c r="F8" s="18" t="s">
        <v>6</v>
      </c>
      <c r="G8" s="19" t="s">
        <v>5</v>
      </c>
      <c r="H8" s="23">
        <v>300</v>
      </c>
      <c r="I8" s="23"/>
      <c r="J8" s="23">
        <v>300</v>
      </c>
      <c r="K8" s="23"/>
      <c r="L8" s="23">
        <v>300</v>
      </c>
      <c r="M8" s="23"/>
      <c r="N8" s="23">
        <v>300</v>
      </c>
      <c r="O8" s="23"/>
      <c r="P8" s="23">
        <v>300</v>
      </c>
      <c r="Q8" s="23"/>
      <c r="R8" s="23">
        <v>300</v>
      </c>
      <c r="S8" s="24"/>
      <c r="T8" s="23">
        <v>300</v>
      </c>
      <c r="U8" s="23"/>
      <c r="V8" s="23">
        <v>300</v>
      </c>
      <c r="W8" s="23"/>
      <c r="X8" s="23">
        <v>300</v>
      </c>
      <c r="Y8" s="23"/>
      <c r="Z8" s="23">
        <v>300</v>
      </c>
      <c r="AA8" s="23"/>
      <c r="AB8" s="23">
        <v>300</v>
      </c>
      <c r="AC8" s="23"/>
      <c r="AD8" s="23">
        <v>300</v>
      </c>
      <c r="AE8" s="23"/>
      <c r="AF8" s="23">
        <f>SUM(H8:AD8)</f>
        <v>3600</v>
      </c>
      <c r="AH8" s="39">
        <f t="shared" ref="AH8:AH72" si="0">SUM(H8:AD8)</f>
        <v>3600</v>
      </c>
      <c r="AJ8" s="25"/>
    </row>
    <row r="9" spans="1:36" x14ac:dyDescent="0.3">
      <c r="A9" s="18" t="s">
        <v>147</v>
      </c>
      <c r="B9" s="18"/>
      <c r="C9" s="18"/>
      <c r="D9" s="18"/>
      <c r="E9" s="18"/>
      <c r="F9" s="18" t="s">
        <v>7</v>
      </c>
      <c r="G9" s="19" t="s">
        <v>5</v>
      </c>
      <c r="H9" s="23">
        <v>5300</v>
      </c>
      <c r="I9" s="23"/>
      <c r="J9" s="23">
        <v>5300</v>
      </c>
      <c r="K9" s="23"/>
      <c r="L9" s="23">
        <v>5300</v>
      </c>
      <c r="M9" s="23"/>
      <c r="N9" s="23">
        <v>5300</v>
      </c>
      <c r="O9" s="23"/>
      <c r="P9" s="23">
        <v>5300</v>
      </c>
      <c r="Q9" s="23"/>
      <c r="R9" s="23">
        <v>5300</v>
      </c>
      <c r="S9" s="24"/>
      <c r="T9" s="23">
        <v>5300</v>
      </c>
      <c r="U9" s="23"/>
      <c r="V9" s="23">
        <v>5300</v>
      </c>
      <c r="W9" s="23"/>
      <c r="X9" s="23">
        <v>5300</v>
      </c>
      <c r="Y9" s="23"/>
      <c r="Z9" s="23">
        <v>5300</v>
      </c>
      <c r="AA9" s="23"/>
      <c r="AB9" s="23">
        <v>5300</v>
      </c>
      <c r="AC9" s="23"/>
      <c r="AD9" s="23">
        <v>5300</v>
      </c>
      <c r="AE9" s="23"/>
      <c r="AF9" s="24">
        <f>SUM(H9:AD9)</f>
        <v>63600</v>
      </c>
      <c r="AH9" s="39">
        <f t="shared" si="0"/>
        <v>63600</v>
      </c>
      <c r="AJ9" s="25"/>
    </row>
    <row r="10" spans="1:36" ht="19.5" thickBot="1" x14ac:dyDescent="0.35">
      <c r="A10" s="18"/>
      <c r="B10" s="18"/>
      <c r="C10" s="18"/>
      <c r="D10" s="18"/>
      <c r="E10" s="18"/>
      <c r="F10" s="18" t="s">
        <v>8</v>
      </c>
      <c r="G10" s="19"/>
      <c r="H10" s="26">
        <v>0</v>
      </c>
      <c r="I10" s="23"/>
      <c r="J10" s="26">
        <v>0</v>
      </c>
      <c r="K10" s="23"/>
      <c r="L10" s="26">
        <v>0</v>
      </c>
      <c r="M10" s="23"/>
      <c r="N10" s="26">
        <v>0</v>
      </c>
      <c r="O10" s="23"/>
      <c r="P10" s="26">
        <v>0</v>
      </c>
      <c r="Q10" s="23"/>
      <c r="R10" s="26">
        <v>0</v>
      </c>
      <c r="S10" s="24"/>
      <c r="T10" s="26">
        <v>0</v>
      </c>
      <c r="U10" s="23"/>
      <c r="V10" s="26">
        <v>0</v>
      </c>
      <c r="W10" s="23"/>
      <c r="X10" s="26">
        <v>0</v>
      </c>
      <c r="Y10" s="23"/>
      <c r="Z10" s="26">
        <v>0</v>
      </c>
      <c r="AA10" s="23"/>
      <c r="AB10" s="26">
        <v>0</v>
      </c>
      <c r="AC10" s="23"/>
      <c r="AD10" s="26">
        <v>0</v>
      </c>
      <c r="AE10" s="23"/>
      <c r="AF10" s="26">
        <f t="shared" ref="AF10:AF87" si="1">SUM(H10:AD10)</f>
        <v>0</v>
      </c>
      <c r="AH10" s="39">
        <f t="shared" si="0"/>
        <v>0</v>
      </c>
      <c r="AJ10" s="25"/>
    </row>
    <row r="11" spans="1:36" x14ac:dyDescent="0.3">
      <c r="A11" s="18"/>
      <c r="B11" s="18"/>
      <c r="C11" s="18"/>
      <c r="D11" s="18"/>
      <c r="E11" s="18" t="s">
        <v>9</v>
      </c>
      <c r="F11" s="18"/>
      <c r="G11" s="19"/>
      <c r="H11" s="23">
        <f>ROUND(SUM(H6:H10),5)</f>
        <v>102898</v>
      </c>
      <c r="I11" s="23"/>
      <c r="J11" s="23">
        <f>ROUND(SUM(J6:J10),5)</f>
        <v>102898</v>
      </c>
      <c r="K11" s="23"/>
      <c r="L11" s="23">
        <f>ROUND(SUM(L6:L10),5)</f>
        <v>102898</v>
      </c>
      <c r="M11" s="23"/>
      <c r="N11" s="23">
        <f>ROUND(SUM(N6:N10),5)</f>
        <v>102898</v>
      </c>
      <c r="O11" s="23"/>
      <c r="P11" s="23">
        <f>ROUND(SUM(P6:P10),5)</f>
        <v>102898</v>
      </c>
      <c r="Q11" s="23"/>
      <c r="R11" s="23">
        <f>ROUND(SUM(R6:R10),5)</f>
        <v>102898</v>
      </c>
      <c r="S11" s="24"/>
      <c r="T11" s="23">
        <f>ROUND(SUM(T6:T10),5)</f>
        <v>102898</v>
      </c>
      <c r="U11" s="23"/>
      <c r="V11" s="23">
        <f>ROUND(SUM(V6:V10),5)</f>
        <v>102898</v>
      </c>
      <c r="W11" s="23"/>
      <c r="X11" s="23">
        <f>ROUND(SUM(X6:X10),5)</f>
        <v>102898</v>
      </c>
      <c r="Y11" s="23"/>
      <c r="Z11" s="23">
        <f>ROUND(SUM(Z6:Z10),5)</f>
        <v>102898</v>
      </c>
      <c r="AA11" s="23"/>
      <c r="AB11" s="23">
        <f>ROUND(SUM(AB6:AB10),5)</f>
        <v>102898</v>
      </c>
      <c r="AC11" s="23"/>
      <c r="AD11" s="23">
        <f>ROUND(SUM(AD6:AD10),5)</f>
        <v>102898</v>
      </c>
      <c r="AE11" s="23"/>
      <c r="AF11" s="23">
        <f t="shared" si="1"/>
        <v>1234776</v>
      </c>
      <c r="AH11" s="39">
        <f t="shared" si="0"/>
        <v>1234776</v>
      </c>
      <c r="AJ11" s="25"/>
    </row>
    <row r="12" spans="1:36" x14ac:dyDescent="0.3">
      <c r="A12" s="18"/>
      <c r="B12" s="18"/>
      <c r="C12" s="18"/>
      <c r="D12" s="18"/>
      <c r="E12" s="18" t="s">
        <v>10</v>
      </c>
      <c r="F12" s="18"/>
      <c r="G12" s="1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f t="shared" si="1"/>
        <v>0</v>
      </c>
      <c r="AH12" s="39">
        <f t="shared" si="0"/>
        <v>0</v>
      </c>
      <c r="AJ12" s="25"/>
    </row>
    <row r="13" spans="1:36" x14ac:dyDescent="0.3">
      <c r="A13" s="18"/>
      <c r="B13" s="18"/>
      <c r="C13" s="18"/>
      <c r="D13" s="18"/>
      <c r="E13" s="18" t="s">
        <v>11</v>
      </c>
      <c r="F13" s="18"/>
      <c r="G13" s="1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>
        <f t="shared" si="1"/>
        <v>0</v>
      </c>
      <c r="AH13" s="39">
        <f t="shared" si="0"/>
        <v>0</v>
      </c>
      <c r="AJ13" s="25"/>
    </row>
    <row r="14" spans="1:36" x14ac:dyDescent="0.3">
      <c r="A14" s="18"/>
      <c r="B14" s="18"/>
      <c r="C14" s="18"/>
      <c r="D14" s="18"/>
      <c r="E14" s="18" t="s">
        <v>12</v>
      </c>
      <c r="F14" s="18"/>
      <c r="G14" s="1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13</v>
      </c>
      <c r="AH14" s="39">
        <f t="shared" si="0"/>
        <v>0</v>
      </c>
      <c r="AJ14" s="25"/>
    </row>
    <row r="15" spans="1:36" x14ac:dyDescent="0.3">
      <c r="A15" s="18"/>
      <c r="B15" s="18"/>
      <c r="C15" s="18"/>
      <c r="D15" s="18"/>
      <c r="E15" s="18"/>
      <c r="F15" s="18" t="s">
        <v>14</v>
      </c>
      <c r="G15" s="19" t="s">
        <v>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>
        <f t="shared" si="1"/>
        <v>0</v>
      </c>
      <c r="AH15" s="39">
        <f t="shared" si="0"/>
        <v>0</v>
      </c>
      <c r="AJ15" s="25"/>
    </row>
    <row r="16" spans="1:36" x14ac:dyDescent="0.3">
      <c r="A16" s="18" t="s">
        <v>147</v>
      </c>
      <c r="B16" s="18"/>
      <c r="C16" s="18"/>
      <c r="D16" s="18"/>
      <c r="E16" s="18"/>
      <c r="F16" s="18" t="s">
        <v>15</v>
      </c>
      <c r="G16" s="19" t="s">
        <v>5</v>
      </c>
      <c r="H16" s="23">
        <v>400</v>
      </c>
      <c r="I16" s="23"/>
      <c r="J16" s="23">
        <v>400</v>
      </c>
      <c r="K16" s="23"/>
      <c r="L16" s="23">
        <v>400</v>
      </c>
      <c r="M16" s="23"/>
      <c r="N16" s="23">
        <v>400</v>
      </c>
      <c r="O16" s="23"/>
      <c r="P16" s="23">
        <v>400</v>
      </c>
      <c r="Q16" s="23"/>
      <c r="R16" s="23">
        <v>400</v>
      </c>
      <c r="S16" s="24"/>
      <c r="T16" s="23">
        <v>400</v>
      </c>
      <c r="U16" s="23"/>
      <c r="V16" s="23">
        <v>400</v>
      </c>
      <c r="W16" s="23"/>
      <c r="X16" s="23">
        <v>400</v>
      </c>
      <c r="Y16" s="23"/>
      <c r="Z16" s="23">
        <v>400</v>
      </c>
      <c r="AA16" s="23"/>
      <c r="AB16" s="23">
        <v>400</v>
      </c>
      <c r="AC16" s="23"/>
      <c r="AD16" s="23">
        <v>400</v>
      </c>
      <c r="AE16" s="23"/>
      <c r="AF16" s="23">
        <f t="shared" si="1"/>
        <v>4800</v>
      </c>
      <c r="AH16" s="39">
        <f t="shared" si="0"/>
        <v>4800</v>
      </c>
      <c r="AJ16" s="25"/>
    </row>
    <row r="17" spans="1:36" ht="19.5" thickBot="1" x14ac:dyDescent="0.35">
      <c r="A17" s="18"/>
      <c r="B17" s="18"/>
      <c r="C17" s="18"/>
      <c r="D17" s="18"/>
      <c r="E17" s="18"/>
      <c r="F17" s="18" t="s">
        <v>16</v>
      </c>
      <c r="G17" s="19"/>
      <c r="H17" s="26"/>
      <c r="I17" s="23"/>
      <c r="J17" s="26"/>
      <c r="K17" s="23"/>
      <c r="L17" s="26"/>
      <c r="M17" s="23"/>
      <c r="N17" s="26"/>
      <c r="O17" s="23"/>
      <c r="P17" s="26"/>
      <c r="Q17" s="23"/>
      <c r="R17" s="26"/>
      <c r="S17" s="24"/>
      <c r="T17" s="26"/>
      <c r="U17" s="23"/>
      <c r="V17" s="26"/>
      <c r="W17" s="23"/>
      <c r="X17" s="26"/>
      <c r="Y17" s="23"/>
      <c r="Z17" s="26"/>
      <c r="AA17" s="23"/>
      <c r="AB17" s="26"/>
      <c r="AC17" s="23"/>
      <c r="AD17" s="26"/>
      <c r="AE17" s="23"/>
      <c r="AF17" s="26">
        <f t="shared" si="1"/>
        <v>0</v>
      </c>
      <c r="AH17" s="39">
        <f t="shared" si="0"/>
        <v>0</v>
      </c>
      <c r="AJ17" s="25"/>
    </row>
    <row r="18" spans="1:36" x14ac:dyDescent="0.3">
      <c r="A18" s="18"/>
      <c r="B18" s="18"/>
      <c r="C18" s="18"/>
      <c r="D18" s="18"/>
      <c r="E18" s="18" t="s">
        <v>17</v>
      </c>
      <c r="F18" s="18"/>
      <c r="G18" s="19"/>
      <c r="H18" s="23">
        <f>ROUND(SUM(H14:H17),5)</f>
        <v>400</v>
      </c>
      <c r="I18" s="23"/>
      <c r="J18" s="23">
        <f>ROUND(SUM(J14:J17),5)</f>
        <v>400</v>
      </c>
      <c r="K18" s="23"/>
      <c r="L18" s="23">
        <f>ROUND(SUM(L14:L17),5)</f>
        <v>400</v>
      </c>
      <c r="M18" s="23"/>
      <c r="N18" s="23">
        <f>ROUND(SUM(N14:N17),5)</f>
        <v>400</v>
      </c>
      <c r="O18" s="23"/>
      <c r="P18" s="23">
        <f>ROUND(SUM(P14:P17),5)</f>
        <v>400</v>
      </c>
      <c r="Q18" s="23"/>
      <c r="R18" s="23">
        <f>ROUND(SUM(R14:R17),5)</f>
        <v>400</v>
      </c>
      <c r="S18" s="24"/>
      <c r="T18" s="23">
        <f>ROUND(SUM(T14:T17),5)</f>
        <v>400</v>
      </c>
      <c r="U18" s="23"/>
      <c r="V18" s="23">
        <f>ROUND(SUM(V14:V17),5)</f>
        <v>400</v>
      </c>
      <c r="W18" s="23"/>
      <c r="X18" s="23">
        <f>ROUND(SUM(X14:X17),5)</f>
        <v>400</v>
      </c>
      <c r="Y18" s="23"/>
      <c r="Z18" s="23">
        <f>ROUND(SUM(Z14:Z17),5)</f>
        <v>400</v>
      </c>
      <c r="AA18" s="23"/>
      <c r="AB18" s="23">
        <f>ROUND(SUM(AB14:AB17),5)</f>
        <v>400</v>
      </c>
      <c r="AC18" s="23"/>
      <c r="AD18" s="23">
        <f>ROUND(SUM(AD14:AD17),5)</f>
        <v>400</v>
      </c>
      <c r="AE18" s="23"/>
      <c r="AF18" s="23">
        <f t="shared" si="1"/>
        <v>4800</v>
      </c>
      <c r="AH18" s="39">
        <f t="shared" si="0"/>
        <v>4800</v>
      </c>
      <c r="AJ18" s="25"/>
    </row>
    <row r="19" spans="1:36" x14ac:dyDescent="0.3">
      <c r="A19" s="18"/>
      <c r="B19" s="18"/>
      <c r="C19" s="18"/>
      <c r="D19" s="18"/>
      <c r="E19" s="18" t="s">
        <v>18</v>
      </c>
      <c r="F19" s="18"/>
      <c r="G19" s="1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 t="s">
        <v>13</v>
      </c>
      <c r="AH19" s="39">
        <f t="shared" si="0"/>
        <v>0</v>
      </c>
      <c r="AJ19" s="25"/>
    </row>
    <row r="20" spans="1:36" x14ac:dyDescent="0.3">
      <c r="A20" s="18" t="s">
        <v>147</v>
      </c>
      <c r="B20" s="18"/>
      <c r="C20" s="18"/>
      <c r="D20" s="18"/>
      <c r="E20" s="18"/>
      <c r="F20" s="18" t="s">
        <v>19</v>
      </c>
      <c r="G20" s="19" t="s">
        <v>5</v>
      </c>
      <c r="H20" s="23">
        <v>650</v>
      </c>
      <c r="I20" s="23"/>
      <c r="J20" s="23">
        <v>650</v>
      </c>
      <c r="K20" s="23"/>
      <c r="L20" s="23">
        <v>650</v>
      </c>
      <c r="M20" s="23"/>
      <c r="N20" s="23">
        <v>650</v>
      </c>
      <c r="O20" s="23"/>
      <c r="P20" s="23">
        <v>650</v>
      </c>
      <c r="Q20" s="23"/>
      <c r="R20" s="23">
        <v>650</v>
      </c>
      <c r="S20" s="24"/>
      <c r="T20" s="23">
        <v>650</v>
      </c>
      <c r="U20" s="23"/>
      <c r="V20" s="23">
        <v>650</v>
      </c>
      <c r="W20" s="23"/>
      <c r="X20" s="23">
        <v>650</v>
      </c>
      <c r="Y20" s="23"/>
      <c r="Z20" s="23">
        <v>650</v>
      </c>
      <c r="AA20" s="23"/>
      <c r="AB20" s="23">
        <v>650</v>
      </c>
      <c r="AC20" s="23"/>
      <c r="AD20" s="23">
        <v>650</v>
      </c>
      <c r="AE20" s="23"/>
      <c r="AF20" s="23">
        <f t="shared" si="1"/>
        <v>7800</v>
      </c>
      <c r="AH20" s="39">
        <f t="shared" si="0"/>
        <v>7800</v>
      </c>
      <c r="AJ20" s="25"/>
    </row>
    <row r="21" spans="1:36" x14ac:dyDescent="0.3">
      <c r="A21" s="18"/>
      <c r="B21" s="18"/>
      <c r="C21" s="18"/>
      <c r="D21" s="18"/>
      <c r="E21" s="18"/>
      <c r="F21" s="18" t="s">
        <v>20</v>
      </c>
      <c r="G21" s="1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f t="shared" si="1"/>
        <v>0</v>
      </c>
      <c r="AH21" s="39">
        <f t="shared" si="0"/>
        <v>0</v>
      </c>
      <c r="AJ21" s="25"/>
    </row>
    <row r="22" spans="1:36" x14ac:dyDescent="0.3">
      <c r="A22" s="18"/>
      <c r="B22" s="18"/>
      <c r="C22" s="18"/>
      <c r="D22" s="18"/>
      <c r="E22" s="18"/>
      <c r="F22" s="18" t="s">
        <v>181</v>
      </c>
      <c r="G22" s="19"/>
      <c r="H22" s="23"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v>0</v>
      </c>
      <c r="Q22" s="23"/>
      <c r="R22" s="23">
        <v>0</v>
      </c>
      <c r="S22" s="24"/>
      <c r="T22" s="23">
        <v>0</v>
      </c>
      <c r="U22" s="23"/>
      <c r="V22" s="23">
        <v>0</v>
      </c>
      <c r="W22" s="23"/>
      <c r="X22" s="23">
        <v>0</v>
      </c>
      <c r="Y22" s="23"/>
      <c r="Z22" s="23">
        <v>0</v>
      </c>
      <c r="AA22" s="23"/>
      <c r="AB22" s="23">
        <v>0</v>
      </c>
      <c r="AC22" s="23"/>
      <c r="AD22" s="23">
        <v>0</v>
      </c>
      <c r="AE22" s="23"/>
      <c r="AF22" s="23">
        <f t="shared" ref="AF22" si="2">SUM(H22:AD22)</f>
        <v>0</v>
      </c>
      <c r="AH22" s="39"/>
      <c r="AJ22" s="25"/>
    </row>
    <row r="23" spans="1:36" ht="19.5" thickBot="1" x14ac:dyDescent="0.35">
      <c r="A23" s="18"/>
      <c r="B23" s="18"/>
      <c r="C23" s="18"/>
      <c r="D23" s="18"/>
      <c r="E23" s="18"/>
      <c r="F23" s="18" t="s">
        <v>21</v>
      </c>
      <c r="G23" s="19"/>
      <c r="H23" s="26"/>
      <c r="I23" s="23"/>
      <c r="J23" s="26"/>
      <c r="K23" s="23"/>
      <c r="L23" s="26"/>
      <c r="M23" s="23"/>
      <c r="N23" s="26"/>
      <c r="O23" s="23"/>
      <c r="P23" s="26"/>
      <c r="Q23" s="23"/>
      <c r="R23" s="26"/>
      <c r="S23" s="24"/>
      <c r="T23" s="26"/>
      <c r="U23" s="23"/>
      <c r="V23" s="26"/>
      <c r="W23" s="23"/>
      <c r="X23" s="26"/>
      <c r="Y23" s="23"/>
      <c r="Z23" s="26"/>
      <c r="AA23" s="23"/>
      <c r="AB23" s="26"/>
      <c r="AC23" s="23"/>
      <c r="AD23" s="26"/>
      <c r="AE23" s="23"/>
      <c r="AF23" s="26">
        <f t="shared" si="1"/>
        <v>0</v>
      </c>
      <c r="AH23" s="39">
        <f t="shared" si="0"/>
        <v>0</v>
      </c>
      <c r="AJ23" s="25"/>
    </row>
    <row r="24" spans="1:36" x14ac:dyDescent="0.3">
      <c r="A24" s="18"/>
      <c r="B24" s="18"/>
      <c r="C24" s="18"/>
      <c r="D24" s="18"/>
      <c r="E24" s="18" t="s">
        <v>22</v>
      </c>
      <c r="F24" s="18"/>
      <c r="G24" s="19"/>
      <c r="H24" s="23">
        <f>ROUND(SUM(H19:H23),5)</f>
        <v>650</v>
      </c>
      <c r="I24" s="23"/>
      <c r="J24" s="23">
        <f>ROUND(SUM(J19:J23),5)</f>
        <v>650</v>
      </c>
      <c r="K24" s="23"/>
      <c r="L24" s="23">
        <f>ROUND(SUM(L19:L23),5)</f>
        <v>650</v>
      </c>
      <c r="M24" s="23"/>
      <c r="N24" s="23">
        <f>ROUND(SUM(N19:N23),5)</f>
        <v>650</v>
      </c>
      <c r="O24" s="23"/>
      <c r="P24" s="23">
        <f>ROUND(SUM(P19:P23),5)</f>
        <v>650</v>
      </c>
      <c r="Q24" s="23"/>
      <c r="R24" s="23">
        <f>ROUND(SUM(R19:R23),5)</f>
        <v>650</v>
      </c>
      <c r="S24" s="24"/>
      <c r="T24" s="23">
        <f>ROUND(SUM(T19:T23),5)</f>
        <v>650</v>
      </c>
      <c r="U24" s="23"/>
      <c r="V24" s="23">
        <f>ROUND(SUM(V19:V23),5)</f>
        <v>650</v>
      </c>
      <c r="W24" s="23"/>
      <c r="X24" s="23">
        <f>ROUND(SUM(X19:X23),5)</f>
        <v>650</v>
      </c>
      <c r="Y24" s="23"/>
      <c r="Z24" s="23">
        <f>ROUND(SUM(Z19:Z23),5)</f>
        <v>650</v>
      </c>
      <c r="AA24" s="23"/>
      <c r="AB24" s="23">
        <f>ROUND(SUM(AB19:AB23),5)</f>
        <v>650</v>
      </c>
      <c r="AC24" s="23"/>
      <c r="AD24" s="23">
        <f>ROUND(SUM(AD19:AD23),5)</f>
        <v>650</v>
      </c>
      <c r="AE24" s="23"/>
      <c r="AF24" s="23">
        <f t="shared" si="1"/>
        <v>7800</v>
      </c>
      <c r="AH24" s="39">
        <f t="shared" si="0"/>
        <v>7800</v>
      </c>
      <c r="AJ24" s="25"/>
    </row>
    <row r="25" spans="1:36" x14ac:dyDescent="0.3">
      <c r="A25" s="18" t="s">
        <v>165</v>
      </c>
      <c r="B25" s="18"/>
      <c r="C25" s="18"/>
      <c r="D25" s="18"/>
      <c r="E25" s="18" t="s">
        <v>23</v>
      </c>
      <c r="F25" s="18"/>
      <c r="G25" s="19" t="s">
        <v>5</v>
      </c>
      <c r="H25" s="23">
        <v>0</v>
      </c>
      <c r="I25" s="23"/>
      <c r="J25" s="23">
        <v>5500</v>
      </c>
      <c r="K25" s="23"/>
      <c r="L25" s="23">
        <v>5500</v>
      </c>
      <c r="M25" s="23"/>
      <c r="N25" s="23">
        <v>5500</v>
      </c>
      <c r="O25" s="23"/>
      <c r="P25" s="23">
        <v>5500</v>
      </c>
      <c r="Q25" s="23"/>
      <c r="R25" s="23">
        <v>4000</v>
      </c>
      <c r="S25" s="24"/>
      <c r="T25" s="23">
        <v>5500</v>
      </c>
      <c r="U25" s="23"/>
      <c r="V25" s="23">
        <v>5500</v>
      </c>
      <c r="W25" s="23"/>
      <c r="X25" s="23">
        <v>5500</v>
      </c>
      <c r="Y25" s="23"/>
      <c r="Z25" s="23">
        <v>5500</v>
      </c>
      <c r="AA25" s="23"/>
      <c r="AB25" s="23">
        <v>0</v>
      </c>
      <c r="AC25" s="23"/>
      <c r="AD25" s="23">
        <v>0</v>
      </c>
      <c r="AE25" s="23"/>
      <c r="AF25" s="23">
        <f t="shared" si="1"/>
        <v>48000</v>
      </c>
      <c r="AH25" s="39">
        <f t="shared" si="0"/>
        <v>48000</v>
      </c>
      <c r="AJ25" s="25"/>
    </row>
    <row r="26" spans="1:36" x14ac:dyDescent="0.3">
      <c r="A26" s="18"/>
      <c r="B26" s="18"/>
      <c r="C26" s="18"/>
      <c r="D26" s="18"/>
      <c r="E26" s="18" t="s">
        <v>24</v>
      </c>
      <c r="F26" s="18"/>
      <c r="G26" s="19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f t="shared" si="1"/>
        <v>0</v>
      </c>
      <c r="AH26" s="39">
        <f t="shared" si="0"/>
        <v>0</v>
      </c>
      <c r="AJ26" s="25"/>
    </row>
    <row r="27" spans="1:36" x14ac:dyDescent="0.3">
      <c r="A27" s="18"/>
      <c r="B27" s="18"/>
      <c r="C27" s="18"/>
      <c r="D27" s="18"/>
      <c r="E27" s="18" t="s">
        <v>25</v>
      </c>
      <c r="F27" s="18"/>
      <c r="G27" s="19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f t="shared" si="1"/>
        <v>0</v>
      </c>
      <c r="AH27" s="39">
        <f t="shared" si="0"/>
        <v>0</v>
      </c>
      <c r="AJ27" s="25"/>
    </row>
    <row r="28" spans="1:36" x14ac:dyDescent="0.3">
      <c r="A28" s="18" t="s">
        <v>165</v>
      </c>
      <c r="B28" s="18"/>
      <c r="D28" s="18"/>
      <c r="E28" s="18"/>
      <c r="F28" s="18" t="s">
        <v>129</v>
      </c>
      <c r="G28" s="19" t="s">
        <v>26</v>
      </c>
      <c r="H28" s="23">
        <v>468535</v>
      </c>
      <c r="I28" s="23"/>
      <c r="J28" s="23">
        <v>468535</v>
      </c>
      <c r="K28" s="23"/>
      <c r="L28" s="23">
        <v>453731</v>
      </c>
      <c r="M28" s="23"/>
      <c r="N28" s="23">
        <v>468535</v>
      </c>
      <c r="O28" s="23"/>
      <c r="P28" s="23">
        <v>458002</v>
      </c>
      <c r="Q28" s="23"/>
      <c r="R28" s="23">
        <v>458002</v>
      </c>
      <c r="S28" s="24"/>
      <c r="T28" s="23">
        <v>468535</v>
      </c>
      <c r="U28" s="23"/>
      <c r="V28" s="23">
        <v>438926</v>
      </c>
      <c r="W28" s="23"/>
      <c r="X28" s="23">
        <v>468535</v>
      </c>
      <c r="Y28" s="23"/>
      <c r="Z28" s="23">
        <v>453731</v>
      </c>
      <c r="AA28" s="23"/>
      <c r="AB28" s="23">
        <v>468535</v>
      </c>
      <c r="AC28" s="23"/>
      <c r="AD28" s="23">
        <v>453731</v>
      </c>
      <c r="AE28" s="23"/>
      <c r="AF28" s="24">
        <f t="shared" si="1"/>
        <v>5527333</v>
      </c>
      <c r="AH28" s="39">
        <f t="shared" si="0"/>
        <v>5527333</v>
      </c>
      <c r="AJ28" s="25"/>
    </row>
    <row r="29" spans="1:36" ht="19.5" thickBot="1" x14ac:dyDescent="0.35">
      <c r="A29" s="18" t="s">
        <v>147</v>
      </c>
      <c r="B29" s="18"/>
      <c r="C29" s="18"/>
      <c r="D29" s="18"/>
      <c r="E29" s="18"/>
      <c r="F29" s="18" t="s">
        <v>27</v>
      </c>
      <c r="G29" s="19" t="s">
        <v>26</v>
      </c>
      <c r="H29" s="26">
        <v>25427</v>
      </c>
      <c r="I29" s="23"/>
      <c r="J29" s="26">
        <v>25427</v>
      </c>
      <c r="K29" s="23"/>
      <c r="L29" s="26">
        <v>24805</v>
      </c>
      <c r="M29" s="23"/>
      <c r="N29" s="26">
        <v>25427</v>
      </c>
      <c r="O29" s="23"/>
      <c r="P29" s="26">
        <v>24805</v>
      </c>
      <c r="Q29" s="23"/>
      <c r="R29" s="26">
        <v>25427</v>
      </c>
      <c r="S29" s="24"/>
      <c r="T29" s="26">
        <v>25427</v>
      </c>
      <c r="U29" s="23"/>
      <c r="V29" s="26">
        <v>24184</v>
      </c>
      <c r="W29" s="23"/>
      <c r="X29" s="26">
        <v>25427</v>
      </c>
      <c r="Y29" s="23"/>
      <c r="Z29" s="26">
        <v>24805</v>
      </c>
      <c r="AA29" s="23"/>
      <c r="AB29" s="26">
        <v>25427</v>
      </c>
      <c r="AC29" s="23"/>
      <c r="AD29" s="26">
        <v>24805</v>
      </c>
      <c r="AE29" s="23"/>
      <c r="AF29" s="34">
        <f t="shared" si="1"/>
        <v>301393</v>
      </c>
      <c r="AH29" s="39">
        <f t="shared" si="0"/>
        <v>301393</v>
      </c>
      <c r="AJ29" s="25"/>
    </row>
    <row r="30" spans="1:36" x14ac:dyDescent="0.3">
      <c r="A30" s="18"/>
      <c r="B30" s="18"/>
      <c r="C30" s="18"/>
      <c r="D30" s="18"/>
      <c r="E30" s="18" t="s">
        <v>28</v>
      </c>
      <c r="F30" s="18"/>
      <c r="G30" s="19"/>
      <c r="H30" s="23">
        <f>ROUND(SUM(H27:H29),5)</f>
        <v>493962</v>
      </c>
      <c r="I30" s="23"/>
      <c r="J30" s="23">
        <f>ROUND(SUM(J27:J29),5)</f>
        <v>493962</v>
      </c>
      <c r="K30" s="23"/>
      <c r="L30" s="23">
        <f>ROUND(SUM(L27:L29),5)</f>
        <v>478536</v>
      </c>
      <c r="M30" s="23"/>
      <c r="N30" s="23">
        <f>ROUND(SUM(N27:N29),5)</f>
        <v>493962</v>
      </c>
      <c r="O30" s="23"/>
      <c r="P30" s="23">
        <f>ROUND(SUM(P27:P29),5)</f>
        <v>482807</v>
      </c>
      <c r="Q30" s="23"/>
      <c r="R30" s="23">
        <f>ROUND(SUM(R27:R29),5)</f>
        <v>483429</v>
      </c>
      <c r="S30" s="24"/>
      <c r="T30" s="23">
        <f>ROUND(SUM(T27:T29),5)</f>
        <v>493962</v>
      </c>
      <c r="U30" s="23"/>
      <c r="V30" s="23">
        <f>ROUND(SUM(V27:V29),5)</f>
        <v>463110</v>
      </c>
      <c r="W30" s="23"/>
      <c r="X30" s="23">
        <f>ROUND(SUM(X27:X29),5)</f>
        <v>493962</v>
      </c>
      <c r="Y30" s="23"/>
      <c r="Z30" s="23">
        <f>ROUND(SUM(Z27:Z29),5)</f>
        <v>478536</v>
      </c>
      <c r="AA30" s="23"/>
      <c r="AB30" s="23">
        <f>ROUND(SUM(AB27:AB29),5)</f>
        <v>493962</v>
      </c>
      <c r="AC30" s="23"/>
      <c r="AD30" s="23">
        <f>ROUND(SUM(AD27:AD29),5)</f>
        <v>478536</v>
      </c>
      <c r="AE30" s="23"/>
      <c r="AF30" s="23">
        <f t="shared" si="1"/>
        <v>5828726</v>
      </c>
      <c r="AH30" s="39">
        <f t="shared" si="0"/>
        <v>5828726</v>
      </c>
      <c r="AJ30" s="25"/>
    </row>
    <row r="31" spans="1:36" x14ac:dyDescent="0.3">
      <c r="A31" s="18"/>
      <c r="B31" s="18"/>
      <c r="C31" s="18"/>
      <c r="D31" s="18"/>
      <c r="E31" s="18" t="s">
        <v>29</v>
      </c>
      <c r="F31" s="18"/>
      <c r="G31" s="19" t="s">
        <v>30</v>
      </c>
      <c r="H31" s="23">
        <v>500</v>
      </c>
      <c r="I31" s="23"/>
      <c r="J31" s="23">
        <v>0</v>
      </c>
      <c r="K31" s="23"/>
      <c r="L31" s="23">
        <v>0</v>
      </c>
      <c r="M31" s="23"/>
      <c r="N31" s="23">
        <v>500</v>
      </c>
      <c r="O31" s="23"/>
      <c r="P31" s="23">
        <v>0</v>
      </c>
      <c r="Q31" s="23"/>
      <c r="R31" s="23">
        <v>0</v>
      </c>
      <c r="S31" s="24"/>
      <c r="T31" s="23">
        <v>500</v>
      </c>
      <c r="U31" s="23"/>
      <c r="V31" s="23">
        <v>0</v>
      </c>
      <c r="W31" s="23"/>
      <c r="X31" s="23">
        <v>0</v>
      </c>
      <c r="Y31" s="23"/>
      <c r="Z31" s="23">
        <v>500</v>
      </c>
      <c r="AA31" s="23"/>
      <c r="AB31" s="23">
        <v>0</v>
      </c>
      <c r="AC31" s="23"/>
      <c r="AD31" s="23">
        <v>0</v>
      </c>
      <c r="AE31" s="23"/>
      <c r="AF31" s="23">
        <f t="shared" si="1"/>
        <v>2000</v>
      </c>
      <c r="AH31" s="39">
        <f t="shared" si="0"/>
        <v>2000</v>
      </c>
      <c r="AJ31" s="25"/>
    </row>
    <row r="32" spans="1:36" x14ac:dyDescent="0.3">
      <c r="A32" s="18" t="s">
        <v>147</v>
      </c>
      <c r="B32" s="18"/>
      <c r="C32" s="18"/>
      <c r="D32" s="18"/>
      <c r="E32" s="18" t="s">
        <v>31</v>
      </c>
      <c r="F32" s="18"/>
      <c r="G32" s="19" t="s">
        <v>30</v>
      </c>
      <c r="H32" s="23">
        <v>9450</v>
      </c>
      <c r="I32" s="23"/>
      <c r="J32" s="23">
        <v>0</v>
      </c>
      <c r="K32" s="23"/>
      <c r="L32" s="23">
        <v>0</v>
      </c>
      <c r="M32" s="23"/>
      <c r="N32" s="23">
        <v>9450</v>
      </c>
      <c r="O32" s="23"/>
      <c r="P32" s="23">
        <v>0</v>
      </c>
      <c r="Q32" s="23"/>
      <c r="R32" s="23">
        <v>0</v>
      </c>
      <c r="S32" s="24"/>
      <c r="T32" s="23">
        <v>9450</v>
      </c>
      <c r="U32" s="23"/>
      <c r="V32" s="23">
        <v>0</v>
      </c>
      <c r="W32" s="23"/>
      <c r="X32" s="23">
        <v>0</v>
      </c>
      <c r="Y32" s="23"/>
      <c r="Z32" s="23">
        <v>9450</v>
      </c>
      <c r="AA32" s="23"/>
      <c r="AB32" s="23">
        <v>0</v>
      </c>
      <c r="AC32" s="23"/>
      <c r="AD32" s="23">
        <v>0</v>
      </c>
      <c r="AE32" s="23"/>
      <c r="AF32" s="23">
        <f t="shared" si="1"/>
        <v>37800</v>
      </c>
      <c r="AH32" s="39">
        <f t="shared" si="0"/>
        <v>37800</v>
      </c>
      <c r="AJ32" s="25"/>
    </row>
    <row r="33" spans="1:36" x14ac:dyDescent="0.3">
      <c r="A33" s="18" t="s">
        <v>147</v>
      </c>
      <c r="B33" s="18"/>
      <c r="C33" s="18"/>
      <c r="D33" s="18"/>
      <c r="E33" s="18" t="s">
        <v>32</v>
      </c>
      <c r="F33" s="18"/>
      <c r="G33" s="19" t="s">
        <v>30</v>
      </c>
      <c r="H33" s="23">
        <v>0</v>
      </c>
      <c r="I33" s="23"/>
      <c r="J33" s="23">
        <v>0</v>
      </c>
      <c r="K33" s="23"/>
      <c r="L33" s="23">
        <v>0</v>
      </c>
      <c r="M33" s="23"/>
      <c r="N33" s="23">
        <v>10000</v>
      </c>
      <c r="O33" s="23"/>
      <c r="P33" s="23">
        <v>0</v>
      </c>
      <c r="Q33" s="23"/>
      <c r="R33" s="23">
        <v>0</v>
      </c>
      <c r="S33" s="24"/>
      <c r="T33" s="23">
        <v>0</v>
      </c>
      <c r="U33" s="23"/>
      <c r="V33" s="23">
        <v>0</v>
      </c>
      <c r="W33" s="23"/>
      <c r="X33" s="23">
        <v>0</v>
      </c>
      <c r="Y33" s="23"/>
      <c r="Z33" s="23">
        <v>0</v>
      </c>
      <c r="AA33" s="23"/>
      <c r="AB33" s="23">
        <v>0</v>
      </c>
      <c r="AC33" s="23"/>
      <c r="AD33" s="23">
        <v>0</v>
      </c>
      <c r="AE33" s="23"/>
      <c r="AF33" s="23">
        <f t="shared" si="1"/>
        <v>10000</v>
      </c>
      <c r="AH33" s="39">
        <f t="shared" si="0"/>
        <v>10000</v>
      </c>
      <c r="AJ33" s="25"/>
    </row>
    <row r="34" spans="1:36" x14ac:dyDescent="0.3">
      <c r="A34" s="18"/>
      <c r="B34" s="18"/>
      <c r="C34" s="18"/>
      <c r="D34" s="18"/>
      <c r="E34" s="18" t="s">
        <v>132</v>
      </c>
      <c r="F34" s="18"/>
      <c r="G34" s="19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3"/>
      <c r="U34" s="23"/>
      <c r="V34" s="23"/>
      <c r="W34" s="23"/>
      <c r="X34" s="23"/>
      <c r="Y34" s="23"/>
      <c r="Z34" s="23">
        <v>0</v>
      </c>
      <c r="AA34" s="23"/>
      <c r="AB34" s="23"/>
      <c r="AC34" s="23"/>
      <c r="AD34" s="23">
        <v>0</v>
      </c>
      <c r="AE34" s="23"/>
      <c r="AF34" s="23" t="s">
        <v>13</v>
      </c>
      <c r="AH34" s="39">
        <f t="shared" si="0"/>
        <v>0</v>
      </c>
      <c r="AJ34" s="25"/>
    </row>
    <row r="35" spans="1:36" x14ac:dyDescent="0.3">
      <c r="A35" s="18"/>
      <c r="B35" s="18"/>
      <c r="C35" s="18"/>
      <c r="D35" s="18"/>
      <c r="E35" s="18" t="s">
        <v>133</v>
      </c>
      <c r="F35" s="18"/>
      <c r="G35" s="19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H35" s="39">
        <f t="shared" si="0"/>
        <v>0</v>
      </c>
      <c r="AJ35" s="25"/>
    </row>
    <row r="36" spans="1:36" x14ac:dyDescent="0.3">
      <c r="A36" s="18"/>
      <c r="B36" s="18"/>
      <c r="C36" s="18"/>
      <c r="D36" s="18"/>
      <c r="E36" s="18" t="s">
        <v>134</v>
      </c>
      <c r="F36" s="18"/>
      <c r="G36" s="1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H36" s="39">
        <f t="shared" si="0"/>
        <v>0</v>
      </c>
      <c r="AJ36" s="25"/>
    </row>
    <row r="37" spans="1:36" x14ac:dyDescent="0.3">
      <c r="A37" s="18"/>
      <c r="B37" s="18"/>
      <c r="C37" s="18"/>
      <c r="D37" s="18"/>
      <c r="E37" s="18"/>
      <c r="F37" s="18" t="s">
        <v>145</v>
      </c>
      <c r="G37" s="19"/>
      <c r="H37" s="23"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v>0</v>
      </c>
      <c r="Q37" s="23"/>
      <c r="R37" s="23">
        <v>0</v>
      </c>
      <c r="S37" s="24"/>
      <c r="T37" s="23">
        <v>0</v>
      </c>
      <c r="U37" s="23"/>
      <c r="V37" s="23">
        <v>0</v>
      </c>
      <c r="W37" s="23"/>
      <c r="X37" s="23">
        <v>0</v>
      </c>
      <c r="Y37" s="23"/>
      <c r="Z37" s="23">
        <v>0</v>
      </c>
      <c r="AA37" s="23"/>
      <c r="AB37" s="23">
        <v>0</v>
      </c>
      <c r="AC37" s="23"/>
      <c r="AD37" s="23">
        <v>0</v>
      </c>
      <c r="AE37" s="23"/>
      <c r="AF37" s="23">
        <f t="shared" si="1"/>
        <v>0</v>
      </c>
      <c r="AH37" s="39">
        <f t="shared" si="0"/>
        <v>0</v>
      </c>
      <c r="AJ37" s="25"/>
    </row>
    <row r="38" spans="1:36" ht="19.5" thickBot="1" x14ac:dyDescent="0.35">
      <c r="A38" s="18" t="s">
        <v>148</v>
      </c>
      <c r="B38" s="18"/>
      <c r="C38" s="18"/>
      <c r="D38" s="18"/>
      <c r="E38" s="18"/>
      <c r="F38" s="18" t="s">
        <v>33</v>
      </c>
      <c r="G38" s="19" t="s">
        <v>26</v>
      </c>
      <c r="H38" s="26">
        <v>400</v>
      </c>
      <c r="I38" s="23"/>
      <c r="J38" s="26">
        <v>400</v>
      </c>
      <c r="K38" s="23"/>
      <c r="L38" s="26">
        <v>400</v>
      </c>
      <c r="M38" s="23"/>
      <c r="N38" s="26">
        <v>400</v>
      </c>
      <c r="O38" s="23"/>
      <c r="P38" s="26">
        <v>400</v>
      </c>
      <c r="Q38" s="23"/>
      <c r="R38" s="26">
        <v>400</v>
      </c>
      <c r="S38" s="24"/>
      <c r="T38" s="26">
        <v>400</v>
      </c>
      <c r="U38" s="23"/>
      <c r="V38" s="26">
        <v>400</v>
      </c>
      <c r="W38" s="23"/>
      <c r="X38" s="26">
        <v>400</v>
      </c>
      <c r="Y38" s="23"/>
      <c r="Z38" s="26">
        <v>400</v>
      </c>
      <c r="AA38" s="23"/>
      <c r="AB38" s="26">
        <v>400</v>
      </c>
      <c r="AC38" s="23"/>
      <c r="AD38" s="26">
        <v>400</v>
      </c>
      <c r="AE38" s="23"/>
      <c r="AF38" s="26">
        <f t="shared" si="1"/>
        <v>4800</v>
      </c>
      <c r="AH38" s="39">
        <f t="shared" si="0"/>
        <v>4800</v>
      </c>
      <c r="AJ38" s="25"/>
    </row>
    <row r="39" spans="1:36" x14ac:dyDescent="0.3">
      <c r="A39" s="18"/>
      <c r="B39" s="18"/>
      <c r="C39" s="18"/>
      <c r="D39" s="18"/>
      <c r="E39" s="18" t="s">
        <v>34</v>
      </c>
      <c r="F39" s="18"/>
      <c r="G39" s="19"/>
      <c r="H39" s="23">
        <f>ROUND(SUM(H34:H38),5)</f>
        <v>400</v>
      </c>
      <c r="I39" s="23"/>
      <c r="J39" s="23">
        <f>ROUND(SUM(J34:J38),5)</f>
        <v>400</v>
      </c>
      <c r="K39" s="23"/>
      <c r="L39" s="23">
        <f>ROUND(SUM(L34:L38),5)</f>
        <v>400</v>
      </c>
      <c r="M39" s="23"/>
      <c r="N39" s="23">
        <f>ROUND(SUM(N34:N38),5)</f>
        <v>400</v>
      </c>
      <c r="O39" s="23"/>
      <c r="P39" s="23">
        <f>ROUND(SUM(P34:P38),5)</f>
        <v>400</v>
      </c>
      <c r="Q39" s="23"/>
      <c r="R39" s="23">
        <f>ROUND(SUM(R34:R38),5)</f>
        <v>400</v>
      </c>
      <c r="S39" s="24"/>
      <c r="T39" s="23">
        <f>ROUND(SUM(T34:T38),5)</f>
        <v>400</v>
      </c>
      <c r="U39" s="23"/>
      <c r="V39" s="23">
        <f>ROUND(SUM(V34:V38),5)</f>
        <v>400</v>
      </c>
      <c r="W39" s="23"/>
      <c r="X39" s="23">
        <f>ROUND(SUM(X34:X38),5)</f>
        <v>400</v>
      </c>
      <c r="Y39" s="23"/>
      <c r="Z39" s="23">
        <f>ROUND(SUM(Z34:Z38),5)</f>
        <v>400</v>
      </c>
      <c r="AA39" s="23"/>
      <c r="AB39" s="23">
        <f>ROUND(SUM(AB34:AB38),5)</f>
        <v>400</v>
      </c>
      <c r="AC39" s="23"/>
      <c r="AD39" s="23">
        <f>ROUND(SUM(AD34:AD38),5)</f>
        <v>400</v>
      </c>
      <c r="AE39" s="23"/>
      <c r="AF39" s="23">
        <f t="shared" si="1"/>
        <v>4800</v>
      </c>
      <c r="AH39" s="39">
        <f t="shared" si="0"/>
        <v>4800</v>
      </c>
      <c r="AJ39" s="25"/>
    </row>
    <row r="40" spans="1:36" x14ac:dyDescent="0.3">
      <c r="A40" s="18" t="s">
        <v>148</v>
      </c>
      <c r="B40" s="18"/>
      <c r="C40" s="18"/>
      <c r="D40" s="18"/>
      <c r="E40" s="18" t="s">
        <v>135</v>
      </c>
      <c r="F40" s="18"/>
      <c r="G40" s="19" t="s">
        <v>26</v>
      </c>
      <c r="H40" s="23">
        <v>0</v>
      </c>
      <c r="I40" s="23"/>
      <c r="J40" s="23">
        <v>0</v>
      </c>
      <c r="K40" s="23"/>
      <c r="L40" s="23">
        <v>75000</v>
      </c>
      <c r="M40" s="23"/>
      <c r="N40" s="23">
        <v>25000</v>
      </c>
      <c r="O40" s="23"/>
      <c r="P40" s="23">
        <v>0</v>
      </c>
      <c r="Q40" s="23"/>
      <c r="R40" s="23">
        <v>0</v>
      </c>
      <c r="S40" s="24"/>
      <c r="T40" s="23">
        <v>0</v>
      </c>
      <c r="U40" s="23"/>
      <c r="V40" s="23">
        <v>0</v>
      </c>
      <c r="W40" s="23"/>
      <c r="X40" s="23">
        <v>0</v>
      </c>
      <c r="Y40" s="23"/>
      <c r="Z40" s="23">
        <v>0</v>
      </c>
      <c r="AA40" s="23"/>
      <c r="AB40" s="23">
        <v>0</v>
      </c>
      <c r="AC40" s="23"/>
      <c r="AD40" s="23">
        <v>0</v>
      </c>
      <c r="AE40" s="23"/>
      <c r="AF40" s="24">
        <f t="shared" si="1"/>
        <v>100000</v>
      </c>
      <c r="AH40" s="39">
        <f t="shared" si="0"/>
        <v>100000</v>
      </c>
      <c r="AJ40" s="25"/>
    </row>
    <row r="41" spans="1:36" x14ac:dyDescent="0.3">
      <c r="A41" s="18"/>
      <c r="B41" s="18"/>
      <c r="C41" s="18"/>
      <c r="D41" s="18"/>
      <c r="E41" s="18" t="s">
        <v>136</v>
      </c>
      <c r="F41" s="18"/>
      <c r="G41" s="19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4">
        <f t="shared" si="1"/>
        <v>0</v>
      </c>
      <c r="AH41" s="39">
        <f t="shared" si="0"/>
        <v>0</v>
      </c>
      <c r="AJ41" s="25"/>
    </row>
    <row r="42" spans="1:36" x14ac:dyDescent="0.3">
      <c r="A42" s="18" t="s">
        <v>165</v>
      </c>
      <c r="B42" s="18"/>
      <c r="C42" s="18"/>
      <c r="D42" s="18"/>
      <c r="E42" s="18" t="s">
        <v>137</v>
      </c>
      <c r="F42" s="18"/>
      <c r="G42" s="19"/>
      <c r="H42" s="23"/>
      <c r="I42" s="23"/>
      <c r="J42" s="23"/>
      <c r="K42" s="23"/>
      <c r="L42" s="23"/>
      <c r="M42" s="23"/>
      <c r="N42" s="23">
        <v>0</v>
      </c>
      <c r="O42" s="23"/>
      <c r="P42" s="23">
        <v>1500</v>
      </c>
      <c r="Q42" s="23"/>
      <c r="R42" s="23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>
        <f t="shared" si="1"/>
        <v>1500</v>
      </c>
      <c r="AH42" s="39">
        <f t="shared" si="0"/>
        <v>1500</v>
      </c>
      <c r="AJ42" s="25"/>
    </row>
    <row r="43" spans="1:36" x14ac:dyDescent="0.3">
      <c r="A43" s="18" t="s">
        <v>165</v>
      </c>
      <c r="B43" s="18"/>
      <c r="C43" s="18"/>
      <c r="D43" s="18"/>
      <c r="E43" s="18" t="s">
        <v>138</v>
      </c>
      <c r="F43" s="18"/>
      <c r="G43" s="19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4">
        <f t="shared" si="1"/>
        <v>0</v>
      </c>
      <c r="AH43" s="39">
        <f t="shared" si="0"/>
        <v>0</v>
      </c>
      <c r="AJ43" s="25"/>
    </row>
    <row r="44" spans="1:36" x14ac:dyDescent="0.3">
      <c r="A44" s="18" t="s">
        <v>165</v>
      </c>
      <c r="B44" s="18"/>
      <c r="C44" s="18"/>
      <c r="D44" s="18"/>
      <c r="E44" s="18" t="s">
        <v>163</v>
      </c>
      <c r="F44" s="18"/>
      <c r="G44" s="19" t="s">
        <v>26</v>
      </c>
      <c r="H44" s="23"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v>0</v>
      </c>
      <c r="Q44" s="23"/>
      <c r="R44" s="23">
        <v>50000</v>
      </c>
      <c r="S44" s="24"/>
      <c r="T44" s="23">
        <v>0</v>
      </c>
      <c r="U44" s="23"/>
      <c r="V44" s="23">
        <v>0</v>
      </c>
      <c r="W44" s="23">
        <v>0</v>
      </c>
      <c r="X44" s="23">
        <v>0</v>
      </c>
      <c r="Y44" s="23"/>
      <c r="Z44" s="23">
        <v>0</v>
      </c>
      <c r="AA44" s="23"/>
      <c r="AB44" s="23">
        <v>0</v>
      </c>
      <c r="AC44" s="23"/>
      <c r="AD44" s="23">
        <v>0</v>
      </c>
      <c r="AE44" s="23"/>
      <c r="AF44" s="24">
        <f t="shared" si="1"/>
        <v>50000</v>
      </c>
      <c r="AH44" s="39">
        <f t="shared" si="0"/>
        <v>50000</v>
      </c>
      <c r="AJ44" s="25"/>
    </row>
    <row r="45" spans="1:36" x14ac:dyDescent="0.3">
      <c r="A45" s="18" t="s">
        <v>165</v>
      </c>
      <c r="B45" s="18"/>
      <c r="C45" s="18"/>
      <c r="D45" s="18"/>
      <c r="E45" s="18" t="s">
        <v>130</v>
      </c>
      <c r="F45" s="18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>
        <f t="shared" si="1"/>
        <v>0</v>
      </c>
      <c r="AH45" s="39">
        <f t="shared" si="0"/>
        <v>0</v>
      </c>
      <c r="AJ45" s="25"/>
    </row>
    <row r="46" spans="1:36" x14ac:dyDescent="0.3">
      <c r="A46" s="18" t="s">
        <v>165</v>
      </c>
      <c r="B46" s="18"/>
      <c r="C46" s="18"/>
      <c r="D46" s="18"/>
      <c r="E46" s="18" t="s">
        <v>131</v>
      </c>
      <c r="F46" s="18"/>
      <c r="G46" s="19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v>1000</v>
      </c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>
        <f t="shared" si="1"/>
        <v>1000</v>
      </c>
      <c r="AH46" s="39">
        <f t="shared" si="0"/>
        <v>1000</v>
      </c>
      <c r="AJ46" s="25"/>
    </row>
    <row r="47" spans="1:36" x14ac:dyDescent="0.3">
      <c r="A47" s="18" t="s">
        <v>165</v>
      </c>
      <c r="B47" s="18"/>
      <c r="C47" s="18"/>
      <c r="D47" s="18"/>
      <c r="E47" s="18" t="s">
        <v>166</v>
      </c>
      <c r="F47" s="18"/>
      <c r="G47" s="19"/>
      <c r="H47" s="23"/>
      <c r="I47" s="23"/>
      <c r="J47" s="23">
        <v>1000</v>
      </c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4">
        <f t="shared" si="1"/>
        <v>1000</v>
      </c>
      <c r="AH47" s="39">
        <f t="shared" si="0"/>
        <v>1000</v>
      </c>
      <c r="AJ47" s="25"/>
    </row>
    <row r="48" spans="1:36" x14ac:dyDescent="0.3">
      <c r="A48" s="18" t="s">
        <v>165</v>
      </c>
      <c r="B48" s="18"/>
      <c r="C48" s="18"/>
      <c r="D48" s="18"/>
      <c r="E48" s="18" t="s">
        <v>167</v>
      </c>
      <c r="F48" s="18"/>
      <c r="G48" s="1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10000</v>
      </c>
      <c r="S48" s="24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>
        <f t="shared" si="1"/>
        <v>10000</v>
      </c>
      <c r="AH48" s="39">
        <f t="shared" si="0"/>
        <v>10000</v>
      </c>
      <c r="AJ48" s="25"/>
    </row>
    <row r="49" spans="1:36" x14ac:dyDescent="0.3">
      <c r="A49" s="18" t="s">
        <v>165</v>
      </c>
      <c r="B49" s="18"/>
      <c r="C49" s="18"/>
      <c r="D49" s="18"/>
      <c r="E49" s="18" t="s">
        <v>168</v>
      </c>
      <c r="F49" s="18"/>
      <c r="G49" s="19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10000</v>
      </c>
      <c r="S49" s="24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4">
        <f t="shared" si="1"/>
        <v>10000</v>
      </c>
      <c r="AH49" s="39">
        <f t="shared" si="0"/>
        <v>10000</v>
      </c>
      <c r="AJ49" s="25"/>
    </row>
    <row r="50" spans="1:36" x14ac:dyDescent="0.3">
      <c r="A50" s="18" t="s">
        <v>165</v>
      </c>
      <c r="B50" s="18"/>
      <c r="C50" s="18"/>
      <c r="D50" s="18"/>
      <c r="E50" s="18" t="s">
        <v>169</v>
      </c>
      <c r="F50" s="18"/>
      <c r="G50" s="1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3"/>
      <c r="U50" s="23"/>
      <c r="V50" s="23">
        <v>15000</v>
      </c>
      <c r="W50" s="23"/>
      <c r="X50" s="23"/>
      <c r="Y50" s="23"/>
      <c r="Z50" s="23"/>
      <c r="AA50" s="23"/>
      <c r="AB50" s="23"/>
      <c r="AC50" s="23"/>
      <c r="AD50" s="23"/>
      <c r="AE50" s="23"/>
      <c r="AF50" s="24">
        <f t="shared" si="1"/>
        <v>15000</v>
      </c>
      <c r="AH50" s="39">
        <f t="shared" si="0"/>
        <v>15000</v>
      </c>
      <c r="AJ50" s="25"/>
    </row>
    <row r="51" spans="1:36" x14ac:dyDescent="0.3">
      <c r="A51" s="18" t="s">
        <v>165</v>
      </c>
      <c r="B51" s="18"/>
      <c r="C51" s="18"/>
      <c r="D51" s="18"/>
      <c r="E51" s="18" t="s">
        <v>170</v>
      </c>
      <c r="F51" s="18"/>
      <c r="G51" s="19"/>
      <c r="H51" s="23"/>
      <c r="I51" s="23"/>
      <c r="J51" s="23"/>
      <c r="K51" s="23"/>
      <c r="L51" s="23"/>
      <c r="M51" s="23"/>
      <c r="N51" s="23"/>
      <c r="O51" s="23"/>
      <c r="P51" s="23">
        <v>10000</v>
      </c>
      <c r="Q51" s="23"/>
      <c r="R51" s="23"/>
      <c r="S51" s="24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4">
        <f t="shared" si="1"/>
        <v>10000</v>
      </c>
      <c r="AH51" s="39">
        <f t="shared" si="0"/>
        <v>10000</v>
      </c>
      <c r="AJ51" s="25"/>
    </row>
    <row r="52" spans="1:36" x14ac:dyDescent="0.3">
      <c r="A52" s="18"/>
      <c r="B52" s="18"/>
      <c r="C52" s="18"/>
      <c r="D52" s="18"/>
      <c r="E52" s="18" t="s">
        <v>171</v>
      </c>
      <c r="F52" s="18"/>
      <c r="G52" s="19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>
        <f t="shared" si="1"/>
        <v>0</v>
      </c>
      <c r="AH52" s="39">
        <f t="shared" si="0"/>
        <v>0</v>
      </c>
      <c r="AJ52" s="25"/>
    </row>
    <row r="53" spans="1:36" x14ac:dyDescent="0.3">
      <c r="A53" s="18" t="s">
        <v>147</v>
      </c>
      <c r="B53" s="18"/>
      <c r="C53" s="18"/>
      <c r="D53" s="18"/>
      <c r="E53" s="18" t="s">
        <v>35</v>
      </c>
      <c r="F53" s="18"/>
      <c r="G53" s="19" t="s">
        <v>26</v>
      </c>
      <c r="H53" s="23">
        <v>3300</v>
      </c>
      <c r="I53" s="23"/>
      <c r="J53" s="23">
        <v>3300</v>
      </c>
      <c r="K53" s="23"/>
      <c r="L53" s="23">
        <v>3300</v>
      </c>
      <c r="M53" s="23"/>
      <c r="N53" s="23">
        <v>3300</v>
      </c>
      <c r="O53" s="23"/>
      <c r="P53" s="23">
        <v>3300</v>
      </c>
      <c r="Q53" s="23"/>
      <c r="R53" s="23">
        <v>3300</v>
      </c>
      <c r="S53" s="24"/>
      <c r="T53" s="23">
        <v>3300</v>
      </c>
      <c r="U53" s="23"/>
      <c r="V53" s="23">
        <v>3300</v>
      </c>
      <c r="W53" s="23"/>
      <c r="X53" s="23">
        <v>3300</v>
      </c>
      <c r="Y53" s="23"/>
      <c r="Z53" s="23">
        <v>3300</v>
      </c>
      <c r="AA53" s="23"/>
      <c r="AB53" s="23">
        <v>3300</v>
      </c>
      <c r="AC53" s="23"/>
      <c r="AD53" s="23">
        <v>3300</v>
      </c>
      <c r="AE53" s="23"/>
      <c r="AF53" s="23">
        <f t="shared" si="1"/>
        <v>39600</v>
      </c>
      <c r="AH53" s="39">
        <f t="shared" si="0"/>
        <v>39600</v>
      </c>
      <c r="AJ53" s="25"/>
    </row>
    <row r="54" spans="1:36" x14ac:dyDescent="0.3">
      <c r="A54" s="18" t="s">
        <v>147</v>
      </c>
      <c r="B54" s="18"/>
      <c r="C54" s="18"/>
      <c r="D54" s="18"/>
      <c r="E54" s="18" t="s">
        <v>36</v>
      </c>
      <c r="F54" s="18"/>
      <c r="G54" s="19" t="s">
        <v>26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>
        <f t="shared" si="1"/>
        <v>0</v>
      </c>
      <c r="AH54" s="39">
        <f t="shared" si="0"/>
        <v>0</v>
      </c>
      <c r="AJ54" s="25"/>
    </row>
    <row r="55" spans="1:36" x14ac:dyDescent="0.3">
      <c r="A55" s="18" t="s">
        <v>165</v>
      </c>
      <c r="B55" s="18"/>
      <c r="C55" s="18"/>
      <c r="D55" s="18"/>
      <c r="E55" s="18" t="s">
        <v>37</v>
      </c>
      <c r="F55" s="18"/>
      <c r="G55" s="19"/>
      <c r="H55" s="23">
        <v>150</v>
      </c>
      <c r="I55" s="23"/>
      <c r="J55" s="23">
        <v>150</v>
      </c>
      <c r="K55" s="23"/>
      <c r="L55" s="23">
        <v>150</v>
      </c>
      <c r="M55" s="23"/>
      <c r="N55" s="23">
        <v>150</v>
      </c>
      <c r="O55" s="23"/>
      <c r="P55" s="23">
        <v>150</v>
      </c>
      <c r="Q55" s="23"/>
      <c r="R55" s="23">
        <v>150</v>
      </c>
      <c r="S55" s="24"/>
      <c r="T55" s="23">
        <v>150</v>
      </c>
      <c r="U55" s="23"/>
      <c r="V55" s="23">
        <v>150</v>
      </c>
      <c r="W55" s="23"/>
      <c r="X55" s="23">
        <v>150</v>
      </c>
      <c r="Y55" s="23"/>
      <c r="Z55" s="23">
        <v>150</v>
      </c>
      <c r="AA55" s="23"/>
      <c r="AB55" s="23">
        <v>150</v>
      </c>
      <c r="AC55" s="23"/>
      <c r="AD55" s="23">
        <v>150</v>
      </c>
      <c r="AE55" s="23"/>
      <c r="AF55" s="23">
        <f t="shared" si="1"/>
        <v>1800</v>
      </c>
      <c r="AH55" s="39">
        <f t="shared" si="0"/>
        <v>1800</v>
      </c>
      <c r="AJ55" s="25"/>
    </row>
    <row r="56" spans="1:36" x14ac:dyDescent="0.3">
      <c r="A56" s="18"/>
      <c r="B56" s="18"/>
      <c r="C56" s="18"/>
      <c r="D56" s="18"/>
      <c r="E56" s="18" t="s">
        <v>38</v>
      </c>
      <c r="F56" s="18"/>
      <c r="G56" s="19"/>
      <c r="H56" s="23">
        <v>405</v>
      </c>
      <c r="I56" s="23"/>
      <c r="J56" s="23">
        <v>405</v>
      </c>
      <c r="K56" s="23"/>
      <c r="L56" s="23">
        <v>405</v>
      </c>
      <c r="M56" s="23"/>
      <c r="N56" s="23">
        <v>2905</v>
      </c>
      <c r="O56" s="23"/>
      <c r="P56" s="23">
        <v>405</v>
      </c>
      <c r="Q56" s="23"/>
      <c r="R56" s="23">
        <v>405</v>
      </c>
      <c r="S56" s="24"/>
      <c r="T56" s="23">
        <v>405</v>
      </c>
      <c r="U56" s="23"/>
      <c r="V56" s="23">
        <v>405</v>
      </c>
      <c r="W56" s="23"/>
      <c r="X56" s="23">
        <v>0</v>
      </c>
      <c r="Y56" s="23"/>
      <c r="Z56" s="23">
        <v>0</v>
      </c>
      <c r="AA56" s="23"/>
      <c r="AB56" s="23">
        <v>0</v>
      </c>
      <c r="AC56" s="23"/>
      <c r="AD56" s="23">
        <v>0</v>
      </c>
      <c r="AE56" s="23"/>
      <c r="AF56" s="23">
        <f t="shared" si="1"/>
        <v>5740</v>
      </c>
      <c r="AH56" s="39">
        <f t="shared" si="0"/>
        <v>5740</v>
      </c>
      <c r="AJ56" s="25"/>
    </row>
    <row r="57" spans="1:36" ht="19.5" thickBot="1" x14ac:dyDescent="0.35">
      <c r="A57" s="18" t="s">
        <v>165</v>
      </c>
      <c r="B57" s="18"/>
      <c r="C57" s="18"/>
      <c r="D57" s="18"/>
      <c r="E57" s="18" t="s">
        <v>39</v>
      </c>
      <c r="F57" s="18"/>
      <c r="G57" s="19" t="s">
        <v>26</v>
      </c>
      <c r="H57" s="27">
        <v>0</v>
      </c>
      <c r="I57" s="23"/>
      <c r="J57" s="27">
        <v>0</v>
      </c>
      <c r="K57" s="23"/>
      <c r="L57" s="27">
        <v>200</v>
      </c>
      <c r="M57" s="23"/>
      <c r="N57" s="27">
        <v>0</v>
      </c>
      <c r="O57" s="23"/>
      <c r="P57" s="27">
        <v>0</v>
      </c>
      <c r="Q57" s="23"/>
      <c r="R57" s="27">
        <v>200</v>
      </c>
      <c r="S57" s="24"/>
      <c r="T57" s="27">
        <v>0</v>
      </c>
      <c r="U57" s="23"/>
      <c r="V57" s="27">
        <v>0</v>
      </c>
      <c r="W57" s="23"/>
      <c r="X57" s="27">
        <v>200</v>
      </c>
      <c r="Y57" s="23"/>
      <c r="Z57" s="27">
        <v>0</v>
      </c>
      <c r="AA57" s="23"/>
      <c r="AB57" s="27">
        <v>0</v>
      </c>
      <c r="AC57" s="23"/>
      <c r="AD57" s="27">
        <v>200</v>
      </c>
      <c r="AE57" s="23"/>
      <c r="AF57" s="23">
        <f t="shared" si="1"/>
        <v>800</v>
      </c>
      <c r="AH57" s="39">
        <f t="shared" si="0"/>
        <v>800</v>
      </c>
      <c r="AJ57" s="25"/>
    </row>
    <row r="58" spans="1:36" ht="19.5" thickBot="1" x14ac:dyDescent="0.35">
      <c r="A58" s="18"/>
      <c r="B58" s="18"/>
      <c r="C58" s="18"/>
      <c r="D58" s="18" t="s">
        <v>40</v>
      </c>
      <c r="E58" s="18"/>
      <c r="F58" s="18"/>
      <c r="G58" s="19"/>
      <c r="H58" s="28">
        <f>ROUND(H5+SUM(H11:H13)+H18+SUM(H24:H26)+SUM(H30:H33)+SUM(H39:H57),5)</f>
        <v>612115</v>
      </c>
      <c r="I58" s="23"/>
      <c r="J58" s="28">
        <f>ROUND(J5+SUM(J11:J13)+J18+SUM(J24:J26)+SUM(J30:J33)+SUM(J39:J57),5)</f>
        <v>608665</v>
      </c>
      <c r="K58" s="23"/>
      <c r="L58" s="28">
        <f>ROUND(L5+SUM(L11:L13)+L18+SUM(L24:L26)+SUM(L30:L33)+SUM(L39:L57),5)</f>
        <v>667439</v>
      </c>
      <c r="M58" s="23"/>
      <c r="N58" s="28">
        <f>ROUND(N5+SUM(N11:N13)+N18+SUM(N24:N26)+SUM(N30:N33)+SUM(N39:N57),5)</f>
        <v>655115</v>
      </c>
      <c r="O58" s="23"/>
      <c r="P58" s="28">
        <f>ROUND(P5+SUM(P11:P13)+P18+SUM(P24:P26)+SUM(P30:P33)+SUM(P39:P57),5)</f>
        <v>608010</v>
      </c>
      <c r="Q58" s="23"/>
      <c r="R58" s="28">
        <f>ROUND(R5+SUM(R11:R13)+R18+SUM(R24:R26)+SUM(R30:R33)+SUM(R39:R57),5)</f>
        <v>666832</v>
      </c>
      <c r="S58" s="24"/>
      <c r="T58" s="28">
        <f>ROUND(T5+SUM(T11:T13)+T18+SUM(T24:T26)+SUM(T30:T33)+SUM(T39:T57),5)</f>
        <v>617615</v>
      </c>
      <c r="U58" s="23"/>
      <c r="V58" s="28">
        <f>ROUND(V5+SUM(V11:V13)+V18+SUM(V24:V26)+SUM(V30:V33)+SUM(V39:V57),5)</f>
        <v>591813</v>
      </c>
      <c r="W58" s="23"/>
      <c r="X58" s="28">
        <f>ROUND(X5+SUM(X11:X13)+X18+SUM(X24:X26)+SUM(X30:X33)+SUM(X39:X57),5)</f>
        <v>607460</v>
      </c>
      <c r="Y58" s="23"/>
      <c r="Z58" s="28">
        <f>ROUND(Z5+SUM(Z11:Z13)+Z18+SUM(Z24:Z26)+SUM(Z30:Z33)+SUM(Z39:Z57),5)</f>
        <v>601784</v>
      </c>
      <c r="AA58" s="23"/>
      <c r="AB58" s="28">
        <f>ROUND(AB5+SUM(AB11:AB13)+AB18+SUM(AB24:AB26)+SUM(AB30:AB33)+SUM(AB39:AB57),5)</f>
        <v>601760</v>
      </c>
      <c r="AC58" s="23"/>
      <c r="AD58" s="28">
        <f>ROUND(AD5+SUM(AD11:AD13)+AD18+SUM(AD24:AD26)+SUM(AD30:AD33)+SUM(AD39:AD57),5)</f>
        <v>586534</v>
      </c>
      <c r="AE58" s="23"/>
      <c r="AF58" s="28">
        <f>SUM(H58:AD58)</f>
        <v>7425142</v>
      </c>
      <c r="AH58" s="39">
        <f t="shared" si="0"/>
        <v>7425142</v>
      </c>
      <c r="AJ58" s="25"/>
    </row>
    <row r="59" spans="1:36" x14ac:dyDescent="0.3">
      <c r="A59" s="18"/>
      <c r="B59" s="18"/>
      <c r="C59" s="18" t="s">
        <v>41</v>
      </c>
      <c r="D59" s="18"/>
      <c r="E59" s="18"/>
      <c r="F59" s="18"/>
      <c r="G59" s="19"/>
      <c r="H59" s="23">
        <f>H58</f>
        <v>612115</v>
      </c>
      <c r="I59" s="23"/>
      <c r="J59" s="23">
        <f>J58</f>
        <v>608665</v>
      </c>
      <c r="K59" s="23"/>
      <c r="L59" s="23">
        <f>L58</f>
        <v>667439</v>
      </c>
      <c r="M59" s="23"/>
      <c r="N59" s="23">
        <f>N58</f>
        <v>655115</v>
      </c>
      <c r="O59" s="23"/>
      <c r="P59" s="23">
        <f>P58</f>
        <v>608010</v>
      </c>
      <c r="Q59" s="23"/>
      <c r="R59" s="23">
        <f>R58</f>
        <v>666832</v>
      </c>
      <c r="S59" s="24"/>
      <c r="T59" s="23">
        <f>T58</f>
        <v>617615</v>
      </c>
      <c r="U59" s="23"/>
      <c r="V59" s="23">
        <f>V58</f>
        <v>591813</v>
      </c>
      <c r="W59" s="23"/>
      <c r="X59" s="23">
        <f>X58</f>
        <v>607460</v>
      </c>
      <c r="Y59" s="23"/>
      <c r="Z59" s="23">
        <f>Z58</f>
        <v>601784</v>
      </c>
      <c r="AA59" s="23"/>
      <c r="AB59" s="23">
        <f>AB58</f>
        <v>601760</v>
      </c>
      <c r="AC59" s="23"/>
      <c r="AD59" s="23">
        <f>AD58</f>
        <v>586534</v>
      </c>
      <c r="AE59" s="23"/>
      <c r="AF59" s="23">
        <f t="shared" si="1"/>
        <v>7425142</v>
      </c>
      <c r="AH59" s="39">
        <f t="shared" si="0"/>
        <v>7425142</v>
      </c>
      <c r="AJ59" s="25"/>
    </row>
    <row r="60" spans="1:36" x14ac:dyDescent="0.3">
      <c r="A60" s="18"/>
      <c r="B60" s="18"/>
      <c r="C60" s="18"/>
      <c r="D60" s="18" t="s">
        <v>42</v>
      </c>
      <c r="E60" s="18"/>
      <c r="F60" s="18"/>
      <c r="G60" s="19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>
        <f t="shared" si="1"/>
        <v>0</v>
      </c>
      <c r="AH60" s="39">
        <f t="shared" si="0"/>
        <v>0</v>
      </c>
      <c r="AJ60" s="25"/>
    </row>
    <row r="61" spans="1:36" x14ac:dyDescent="0.3">
      <c r="A61" s="18"/>
      <c r="B61" s="18"/>
      <c r="C61" s="18"/>
      <c r="D61" s="18"/>
      <c r="E61" s="18" t="s">
        <v>43</v>
      </c>
      <c r="F61" s="18"/>
      <c r="G61" s="19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>
        <f t="shared" si="1"/>
        <v>0</v>
      </c>
      <c r="AH61" s="39">
        <f t="shared" si="0"/>
        <v>0</v>
      </c>
      <c r="AJ61" s="25"/>
    </row>
    <row r="62" spans="1:36" x14ac:dyDescent="0.3">
      <c r="A62" s="18" t="s">
        <v>165</v>
      </c>
      <c r="B62" s="18"/>
      <c r="C62" s="18"/>
      <c r="E62" s="18"/>
      <c r="F62" s="18" t="s">
        <v>44</v>
      </c>
      <c r="G62" s="19" t="s">
        <v>45</v>
      </c>
      <c r="H62" s="23">
        <v>350504</v>
      </c>
      <c r="I62" s="23"/>
      <c r="J62" s="23">
        <v>350504</v>
      </c>
      <c r="K62" s="23"/>
      <c r="L62" s="23">
        <v>511380</v>
      </c>
      <c r="M62" s="23"/>
      <c r="N62" s="23">
        <v>350504</v>
      </c>
      <c r="O62" s="23"/>
      <c r="P62" s="23">
        <v>350504</v>
      </c>
      <c r="Q62" s="23"/>
      <c r="R62" s="23">
        <v>350504</v>
      </c>
      <c r="S62" s="24"/>
      <c r="T62" s="23">
        <v>350504</v>
      </c>
      <c r="U62" s="23"/>
      <c r="V62" s="23">
        <v>350504</v>
      </c>
      <c r="W62" s="23"/>
      <c r="X62" s="23">
        <v>511380</v>
      </c>
      <c r="Y62" s="23"/>
      <c r="Z62" s="23">
        <v>350504</v>
      </c>
      <c r="AA62" s="23"/>
      <c r="AB62" s="23">
        <v>350504</v>
      </c>
      <c r="AC62" s="23"/>
      <c r="AD62" s="23">
        <v>350504</v>
      </c>
      <c r="AE62" s="23"/>
      <c r="AF62" s="24">
        <f t="shared" si="1"/>
        <v>4527800</v>
      </c>
      <c r="AH62" s="39">
        <f t="shared" si="0"/>
        <v>4527800</v>
      </c>
      <c r="AJ62" s="25"/>
    </row>
    <row r="63" spans="1:36" x14ac:dyDescent="0.3">
      <c r="A63" s="18" t="s">
        <v>165</v>
      </c>
      <c r="B63" s="18"/>
      <c r="C63" s="18"/>
      <c r="D63" s="18"/>
      <c r="E63" s="18"/>
      <c r="F63" s="18" t="s">
        <v>46</v>
      </c>
      <c r="G63" s="19"/>
      <c r="H63" s="23">
        <v>10000</v>
      </c>
      <c r="I63" s="23"/>
      <c r="J63" s="23">
        <v>10000</v>
      </c>
      <c r="K63" s="23"/>
      <c r="L63" s="23">
        <v>10000</v>
      </c>
      <c r="M63" s="23"/>
      <c r="N63" s="23">
        <v>10000</v>
      </c>
      <c r="O63" s="23"/>
      <c r="P63" s="23">
        <v>10000</v>
      </c>
      <c r="Q63" s="23"/>
      <c r="R63" s="23">
        <v>35000</v>
      </c>
      <c r="S63" s="24"/>
      <c r="T63" s="23">
        <v>10000</v>
      </c>
      <c r="U63" s="23"/>
      <c r="V63" s="23">
        <v>10000</v>
      </c>
      <c r="W63" s="23"/>
      <c r="X63" s="23">
        <v>10000</v>
      </c>
      <c r="Y63" s="23"/>
      <c r="Z63" s="23">
        <v>10000</v>
      </c>
      <c r="AA63" s="23"/>
      <c r="AB63" s="23">
        <v>10000</v>
      </c>
      <c r="AC63" s="23"/>
      <c r="AD63" s="23">
        <v>10000</v>
      </c>
      <c r="AE63" s="23"/>
      <c r="AF63" s="24">
        <f t="shared" si="1"/>
        <v>145000</v>
      </c>
      <c r="AH63" s="39">
        <f t="shared" si="0"/>
        <v>145000</v>
      </c>
      <c r="AJ63" s="25"/>
    </row>
    <row r="64" spans="1:36" x14ac:dyDescent="0.3">
      <c r="A64" s="18" t="s">
        <v>165</v>
      </c>
      <c r="B64" s="18"/>
      <c r="C64" s="18"/>
      <c r="D64" s="18"/>
      <c r="E64" s="18"/>
      <c r="F64" s="18" t="s">
        <v>47</v>
      </c>
      <c r="G64" s="19" t="s">
        <v>48</v>
      </c>
      <c r="H64" s="23">
        <v>48529</v>
      </c>
      <c r="I64" s="23"/>
      <c r="J64" s="23">
        <v>48529</v>
      </c>
      <c r="K64" s="23"/>
      <c r="L64" s="23">
        <v>64689</v>
      </c>
      <c r="M64" s="23"/>
      <c r="N64" s="23">
        <v>48529</v>
      </c>
      <c r="O64" s="23"/>
      <c r="P64" s="23">
        <v>48529</v>
      </c>
      <c r="Q64" s="23"/>
      <c r="R64" s="23">
        <v>48529</v>
      </c>
      <c r="S64" s="24"/>
      <c r="T64" s="23">
        <v>48529</v>
      </c>
      <c r="U64" s="23"/>
      <c r="V64" s="23">
        <v>48529</v>
      </c>
      <c r="W64" s="23"/>
      <c r="X64" s="23">
        <v>64689</v>
      </c>
      <c r="Y64" s="23"/>
      <c r="Z64" s="23">
        <v>48529</v>
      </c>
      <c r="AA64" s="23"/>
      <c r="AB64" s="23">
        <v>48529</v>
      </c>
      <c r="AC64" s="23"/>
      <c r="AD64" s="23">
        <v>48529</v>
      </c>
      <c r="AE64" s="23"/>
      <c r="AF64" s="24">
        <f t="shared" si="1"/>
        <v>614668</v>
      </c>
      <c r="AH64" s="39">
        <f t="shared" si="0"/>
        <v>614668</v>
      </c>
      <c r="AJ64" s="25"/>
    </row>
    <row r="65" spans="1:36" x14ac:dyDescent="0.3">
      <c r="A65" s="18" t="s">
        <v>165</v>
      </c>
      <c r="B65" s="18"/>
      <c r="C65" s="18"/>
      <c r="D65" s="18"/>
      <c r="E65" s="18"/>
      <c r="F65" s="18" t="s">
        <v>49</v>
      </c>
      <c r="G65" s="19" t="s">
        <v>50</v>
      </c>
      <c r="H65" s="23">
        <v>14900</v>
      </c>
      <c r="I65" s="23"/>
      <c r="J65" s="23">
        <v>14900</v>
      </c>
      <c r="K65" s="23"/>
      <c r="L65" s="23">
        <v>16323</v>
      </c>
      <c r="M65" s="23"/>
      <c r="N65" s="23">
        <v>14900</v>
      </c>
      <c r="O65" s="23"/>
      <c r="P65" s="23">
        <v>14900</v>
      </c>
      <c r="Q65" s="23"/>
      <c r="R65" s="23">
        <v>14900</v>
      </c>
      <c r="S65" s="24"/>
      <c r="T65" s="23">
        <v>14900</v>
      </c>
      <c r="U65" s="23"/>
      <c r="V65" s="23">
        <v>14900</v>
      </c>
      <c r="W65" s="23"/>
      <c r="X65" s="23">
        <v>16323</v>
      </c>
      <c r="Y65" s="23"/>
      <c r="Z65" s="23">
        <v>14900</v>
      </c>
      <c r="AA65" s="23"/>
      <c r="AB65" s="23">
        <v>14900</v>
      </c>
      <c r="AC65" s="23"/>
      <c r="AD65" s="23">
        <v>14900</v>
      </c>
      <c r="AE65" s="23"/>
      <c r="AF65" s="24">
        <f t="shared" si="1"/>
        <v>181646</v>
      </c>
      <c r="AH65" s="39">
        <f t="shared" si="0"/>
        <v>181646</v>
      </c>
      <c r="AJ65" s="25"/>
    </row>
    <row r="66" spans="1:36" x14ac:dyDescent="0.3">
      <c r="A66" s="18" t="s">
        <v>165</v>
      </c>
      <c r="B66" s="18"/>
      <c r="C66" s="18"/>
      <c r="D66" s="18"/>
      <c r="E66" s="18"/>
      <c r="F66" s="18" t="s">
        <v>51</v>
      </c>
      <c r="G66" s="19" t="s">
        <v>50</v>
      </c>
      <c r="H66" s="23">
        <v>4900</v>
      </c>
      <c r="I66" s="23"/>
      <c r="J66" s="23">
        <v>4900</v>
      </c>
      <c r="K66" s="23"/>
      <c r="L66" s="23">
        <v>4900</v>
      </c>
      <c r="M66" s="23"/>
      <c r="N66" s="23">
        <v>4900</v>
      </c>
      <c r="O66" s="23"/>
      <c r="P66" s="23">
        <v>4900</v>
      </c>
      <c r="Q66" s="23"/>
      <c r="R66" s="23">
        <v>4900</v>
      </c>
      <c r="S66" s="24"/>
      <c r="T66" s="23">
        <v>4900</v>
      </c>
      <c r="U66" s="23"/>
      <c r="V66" s="23">
        <v>4900</v>
      </c>
      <c r="W66" s="23"/>
      <c r="X66" s="23">
        <v>4900</v>
      </c>
      <c r="Y66" s="23"/>
      <c r="Z66" s="23">
        <v>4900</v>
      </c>
      <c r="AA66" s="23"/>
      <c r="AB66" s="23">
        <v>4900</v>
      </c>
      <c r="AC66" s="23"/>
      <c r="AD66" s="23">
        <v>4900</v>
      </c>
      <c r="AE66" s="23"/>
      <c r="AF66" s="24">
        <f t="shared" si="1"/>
        <v>58800</v>
      </c>
      <c r="AH66" s="39">
        <f t="shared" si="0"/>
        <v>58800</v>
      </c>
      <c r="AJ66" s="25"/>
    </row>
    <row r="67" spans="1:36" ht="19.5" thickBot="1" x14ac:dyDescent="0.35">
      <c r="A67" s="18" t="s">
        <v>165</v>
      </c>
      <c r="B67" s="18"/>
      <c r="C67" s="18"/>
      <c r="D67" s="18"/>
      <c r="E67" s="18"/>
      <c r="F67" s="18" t="s">
        <v>52</v>
      </c>
      <c r="G67" s="19" t="s">
        <v>48</v>
      </c>
      <c r="H67" s="26">
        <v>36054</v>
      </c>
      <c r="I67" s="26"/>
      <c r="J67" s="26">
        <v>36054</v>
      </c>
      <c r="K67" s="26"/>
      <c r="L67" s="26">
        <v>45077</v>
      </c>
      <c r="M67" s="26"/>
      <c r="N67" s="26">
        <v>36054</v>
      </c>
      <c r="O67" s="26"/>
      <c r="P67" s="26">
        <v>36054</v>
      </c>
      <c r="Q67" s="26"/>
      <c r="R67" s="26">
        <v>36054</v>
      </c>
      <c r="S67" s="34"/>
      <c r="T67" s="26">
        <v>36054</v>
      </c>
      <c r="U67" s="26"/>
      <c r="V67" s="26">
        <v>36054</v>
      </c>
      <c r="W67" s="26"/>
      <c r="X67" s="26">
        <v>45077</v>
      </c>
      <c r="Y67" s="26"/>
      <c r="Z67" s="26">
        <v>36054</v>
      </c>
      <c r="AA67" s="26"/>
      <c r="AB67" s="26">
        <v>36054</v>
      </c>
      <c r="AC67" s="26"/>
      <c r="AD67" s="26">
        <v>36054</v>
      </c>
      <c r="AE67" s="26"/>
      <c r="AF67" s="34">
        <f t="shared" si="1"/>
        <v>450694</v>
      </c>
      <c r="AH67" s="39">
        <f t="shared" si="0"/>
        <v>450694</v>
      </c>
      <c r="AJ67" s="25"/>
    </row>
    <row r="68" spans="1:36" x14ac:dyDescent="0.3">
      <c r="A68" s="18"/>
      <c r="B68" s="18"/>
      <c r="C68" s="18"/>
      <c r="D68" s="18"/>
      <c r="E68" s="18" t="s">
        <v>53</v>
      </c>
      <c r="F68" s="18"/>
      <c r="G68" s="19"/>
      <c r="H68" s="23">
        <f>SUM(H62:H67)</f>
        <v>464887</v>
      </c>
      <c r="I68" s="23"/>
      <c r="J68" s="23">
        <f>SUM(J62:J67)</f>
        <v>464887</v>
      </c>
      <c r="K68" s="23"/>
      <c r="L68" s="23">
        <f>ROUND(SUM(L61:L67),5)</f>
        <v>652369</v>
      </c>
      <c r="M68" s="23"/>
      <c r="N68" s="23">
        <f>SUM(N62:N67)</f>
        <v>464887</v>
      </c>
      <c r="O68" s="23"/>
      <c r="P68" s="23">
        <f>SUM(P62:P67)</f>
        <v>464887</v>
      </c>
      <c r="Q68" s="23"/>
      <c r="R68" s="23">
        <f>SUM(R62:R67)</f>
        <v>489887</v>
      </c>
      <c r="S68" s="24"/>
      <c r="T68" s="23">
        <f>SUM(T62:T67)</f>
        <v>464887</v>
      </c>
      <c r="U68" s="23"/>
      <c r="V68" s="23">
        <f>SUM(V62:V67)</f>
        <v>464887</v>
      </c>
      <c r="W68" s="23"/>
      <c r="X68" s="23">
        <f>ROUND(SUM(X61:X67),5)</f>
        <v>652369</v>
      </c>
      <c r="Y68" s="23"/>
      <c r="Z68" s="23">
        <f>SUM(Z62:Z67)</f>
        <v>464887</v>
      </c>
      <c r="AA68" s="23"/>
      <c r="AB68" s="23">
        <f>SUM(AB62:AB67)</f>
        <v>464887</v>
      </c>
      <c r="AC68" s="23"/>
      <c r="AD68" s="23">
        <f>SUM(AD62:AD67)</f>
        <v>464887</v>
      </c>
      <c r="AE68" s="23"/>
      <c r="AF68" s="24">
        <f t="shared" si="1"/>
        <v>5978608</v>
      </c>
      <c r="AH68" s="39">
        <f t="shared" si="0"/>
        <v>5978608</v>
      </c>
      <c r="AJ68" s="25"/>
    </row>
    <row r="69" spans="1:36" x14ac:dyDescent="0.3">
      <c r="A69" s="18"/>
      <c r="B69" s="18"/>
      <c r="C69" s="18"/>
      <c r="D69" s="18"/>
      <c r="E69" s="18" t="s">
        <v>54</v>
      </c>
      <c r="F69" s="18"/>
      <c r="G69" s="1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>
        <f t="shared" si="1"/>
        <v>0</v>
      </c>
      <c r="AH69" s="39">
        <f t="shared" si="0"/>
        <v>0</v>
      </c>
      <c r="AJ69" s="25"/>
    </row>
    <row r="70" spans="1:36" x14ac:dyDescent="0.3">
      <c r="A70" s="23" t="s">
        <v>165</v>
      </c>
      <c r="B70" s="18"/>
      <c r="C70" s="18"/>
      <c r="D70" s="18"/>
      <c r="E70" s="18"/>
      <c r="F70" s="18" t="s">
        <v>55</v>
      </c>
      <c r="G70" s="19" t="s">
        <v>56</v>
      </c>
      <c r="H70" s="23">
        <v>26500</v>
      </c>
      <c r="I70" s="23"/>
      <c r="J70" s="23">
        <v>26500</v>
      </c>
      <c r="K70" s="23"/>
      <c r="L70" s="23">
        <v>26500</v>
      </c>
      <c r="M70" s="23"/>
      <c r="N70" s="23">
        <v>26500</v>
      </c>
      <c r="O70" s="23"/>
      <c r="P70" s="23">
        <v>26500</v>
      </c>
      <c r="Q70" s="23"/>
      <c r="R70" s="23">
        <v>26500</v>
      </c>
      <c r="S70" s="24"/>
      <c r="T70" s="23">
        <v>26500</v>
      </c>
      <c r="U70" s="23"/>
      <c r="V70" s="23">
        <v>26500</v>
      </c>
      <c r="W70" s="23"/>
      <c r="X70" s="23">
        <v>26500</v>
      </c>
      <c r="Y70" s="23"/>
      <c r="Z70" s="23">
        <v>26500</v>
      </c>
      <c r="AA70" s="23"/>
      <c r="AB70" s="23">
        <v>26500</v>
      </c>
      <c r="AC70" s="23"/>
      <c r="AD70" s="23">
        <v>26500</v>
      </c>
      <c r="AE70" s="23"/>
      <c r="AF70" s="23">
        <f t="shared" si="1"/>
        <v>318000</v>
      </c>
      <c r="AH70" s="39">
        <f t="shared" si="0"/>
        <v>318000</v>
      </c>
      <c r="AJ70" s="25"/>
    </row>
    <row r="71" spans="1:36" x14ac:dyDescent="0.3">
      <c r="A71" s="18" t="s">
        <v>165</v>
      </c>
      <c r="B71" s="18"/>
      <c r="C71" s="18"/>
      <c r="D71" s="18"/>
      <c r="E71" s="18"/>
      <c r="F71" s="18" t="s">
        <v>57</v>
      </c>
      <c r="G71" s="19" t="s">
        <v>58</v>
      </c>
      <c r="H71" s="23">
        <v>33000</v>
      </c>
      <c r="I71" s="23"/>
      <c r="J71" s="23">
        <v>9150</v>
      </c>
      <c r="K71" s="23"/>
      <c r="L71" s="23">
        <v>9150</v>
      </c>
      <c r="M71" s="23"/>
      <c r="N71" s="23">
        <v>9150</v>
      </c>
      <c r="O71" s="23"/>
      <c r="P71" s="23">
        <v>9150</v>
      </c>
      <c r="Q71" s="23"/>
      <c r="R71" s="23">
        <v>9150</v>
      </c>
      <c r="S71" s="24"/>
      <c r="T71" s="23">
        <v>9150</v>
      </c>
      <c r="U71" s="23"/>
      <c r="V71" s="23">
        <v>9150</v>
      </c>
      <c r="W71" s="23"/>
      <c r="X71" s="23">
        <v>9150</v>
      </c>
      <c r="Y71" s="23"/>
      <c r="Z71" s="23">
        <v>9150</v>
      </c>
      <c r="AA71" s="23"/>
      <c r="AB71" s="23">
        <v>0</v>
      </c>
      <c r="AC71" s="23"/>
      <c r="AD71" s="23">
        <v>0</v>
      </c>
      <c r="AE71" s="23"/>
      <c r="AF71" s="23">
        <f t="shared" si="1"/>
        <v>115350</v>
      </c>
      <c r="AH71" s="39">
        <f t="shared" si="0"/>
        <v>115350</v>
      </c>
      <c r="AJ71" s="25"/>
    </row>
    <row r="72" spans="1:36" x14ac:dyDescent="0.3">
      <c r="A72" s="18" t="s">
        <v>165</v>
      </c>
      <c r="B72" s="18"/>
      <c r="C72" s="18"/>
      <c r="D72" s="18"/>
      <c r="E72" s="18"/>
      <c r="F72" s="18" t="s">
        <v>140</v>
      </c>
      <c r="G72" s="19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  <c r="T72" s="23"/>
      <c r="U72" s="23"/>
      <c r="V72" s="23">
        <v>5200</v>
      </c>
      <c r="W72" s="23"/>
      <c r="X72" s="23"/>
      <c r="Y72" s="23"/>
      <c r="Z72" s="23"/>
      <c r="AA72" s="23"/>
      <c r="AB72" s="23"/>
      <c r="AC72" s="23"/>
      <c r="AD72" s="23"/>
      <c r="AE72" s="23"/>
      <c r="AF72" s="23">
        <f t="shared" si="1"/>
        <v>5200</v>
      </c>
      <c r="AH72" s="39">
        <f t="shared" si="0"/>
        <v>5200</v>
      </c>
      <c r="AJ72" s="25"/>
    </row>
    <row r="73" spans="1:36" x14ac:dyDescent="0.3">
      <c r="A73" s="18" t="s">
        <v>165</v>
      </c>
      <c r="B73" s="18"/>
      <c r="C73" s="18"/>
      <c r="D73" s="18"/>
      <c r="E73" s="18"/>
      <c r="F73" s="18" t="s">
        <v>59</v>
      </c>
      <c r="G73" s="19" t="s">
        <v>26</v>
      </c>
      <c r="H73" s="23">
        <v>2450</v>
      </c>
      <c r="I73" s="23"/>
      <c r="J73" s="23">
        <v>2450</v>
      </c>
      <c r="K73" s="23"/>
      <c r="L73" s="23">
        <v>2450</v>
      </c>
      <c r="M73" s="23"/>
      <c r="N73" s="23">
        <v>2450</v>
      </c>
      <c r="O73" s="23"/>
      <c r="P73" s="23">
        <v>2450</v>
      </c>
      <c r="Q73" s="23"/>
      <c r="R73" s="23">
        <v>2450</v>
      </c>
      <c r="S73" s="24"/>
      <c r="T73" s="23">
        <v>2450</v>
      </c>
      <c r="U73" s="23"/>
      <c r="V73" s="23">
        <v>2450</v>
      </c>
      <c r="W73" s="23"/>
      <c r="X73" s="23">
        <v>2450</v>
      </c>
      <c r="Y73" s="23"/>
      <c r="Z73" s="23">
        <v>2450</v>
      </c>
      <c r="AA73" s="23"/>
      <c r="AB73" s="23">
        <v>2450</v>
      </c>
      <c r="AC73" s="23"/>
      <c r="AD73" s="23">
        <v>2450</v>
      </c>
      <c r="AE73" s="23"/>
      <c r="AF73" s="23">
        <f t="shared" si="1"/>
        <v>29400</v>
      </c>
      <c r="AH73" s="39">
        <f t="shared" ref="AH73:AH138" si="3">SUM(H73:AD73)</f>
        <v>29400</v>
      </c>
      <c r="AJ73" s="25"/>
    </row>
    <row r="74" spans="1:36" x14ac:dyDescent="0.3">
      <c r="A74" s="18" t="s">
        <v>165</v>
      </c>
      <c r="B74" s="18"/>
      <c r="C74" s="18"/>
      <c r="D74" s="18"/>
      <c r="E74" s="18"/>
      <c r="F74" s="18" t="s">
        <v>60</v>
      </c>
      <c r="G74" s="19" t="s">
        <v>26</v>
      </c>
      <c r="H74" s="23">
        <v>2450</v>
      </c>
      <c r="I74" s="23"/>
      <c r="J74" s="23">
        <v>2450</v>
      </c>
      <c r="K74" s="23"/>
      <c r="L74" s="23">
        <v>2450</v>
      </c>
      <c r="M74" s="23"/>
      <c r="N74" s="23">
        <v>2450</v>
      </c>
      <c r="O74" s="23"/>
      <c r="P74" s="23">
        <v>2450</v>
      </c>
      <c r="Q74" s="23"/>
      <c r="R74" s="23">
        <v>2450</v>
      </c>
      <c r="S74" s="24"/>
      <c r="T74" s="23">
        <v>2450</v>
      </c>
      <c r="U74" s="23"/>
      <c r="V74" s="23">
        <v>2450</v>
      </c>
      <c r="W74" s="23"/>
      <c r="X74" s="23">
        <v>2450</v>
      </c>
      <c r="Y74" s="23"/>
      <c r="Z74" s="23">
        <v>2450</v>
      </c>
      <c r="AA74" s="23"/>
      <c r="AB74" s="23">
        <v>2450</v>
      </c>
      <c r="AC74" s="23"/>
      <c r="AD74" s="23">
        <v>2450</v>
      </c>
      <c r="AE74" s="23"/>
      <c r="AF74" s="23">
        <f>SUM(H74:AD74)</f>
        <v>29400</v>
      </c>
      <c r="AH74" s="39">
        <f t="shared" si="3"/>
        <v>29400</v>
      </c>
      <c r="AJ74" s="25"/>
    </row>
    <row r="75" spans="1:36" x14ac:dyDescent="0.3">
      <c r="A75" s="18" t="s">
        <v>165</v>
      </c>
      <c r="B75" s="18"/>
      <c r="C75" s="18"/>
      <c r="D75" s="18"/>
      <c r="E75" s="18"/>
      <c r="F75" s="18" t="s">
        <v>61</v>
      </c>
      <c r="G75" s="19" t="s">
        <v>26</v>
      </c>
      <c r="H75" s="23">
        <v>300</v>
      </c>
      <c r="I75" s="23"/>
      <c r="J75" s="23">
        <v>300</v>
      </c>
      <c r="K75" s="23"/>
      <c r="L75" s="23">
        <v>300</v>
      </c>
      <c r="M75" s="23"/>
      <c r="N75" s="23">
        <v>300</v>
      </c>
      <c r="O75" s="23"/>
      <c r="P75" s="23">
        <v>300</v>
      </c>
      <c r="Q75" s="23"/>
      <c r="R75" s="23">
        <v>300</v>
      </c>
      <c r="S75" s="24"/>
      <c r="T75" s="23">
        <v>300</v>
      </c>
      <c r="U75" s="23"/>
      <c r="V75" s="23">
        <v>300</v>
      </c>
      <c r="W75" s="23"/>
      <c r="X75" s="23">
        <v>300</v>
      </c>
      <c r="Y75" s="23"/>
      <c r="Z75" s="23">
        <v>300</v>
      </c>
      <c r="AA75" s="23"/>
      <c r="AB75" s="23">
        <v>300</v>
      </c>
      <c r="AC75" s="23"/>
      <c r="AD75" s="23">
        <v>300</v>
      </c>
      <c r="AE75" s="23"/>
      <c r="AF75" s="23">
        <f t="shared" si="1"/>
        <v>3600</v>
      </c>
      <c r="AH75" s="39">
        <f t="shared" si="3"/>
        <v>3600</v>
      </c>
      <c r="AJ75" s="25"/>
    </row>
    <row r="76" spans="1:36" ht="19.5" thickBot="1" x14ac:dyDescent="0.35">
      <c r="A76" s="18" t="s">
        <v>165</v>
      </c>
      <c r="B76" s="18"/>
      <c r="C76" s="18"/>
      <c r="D76" s="18"/>
      <c r="E76" s="18"/>
      <c r="F76" s="18" t="s">
        <v>62</v>
      </c>
      <c r="G76" s="19" t="s">
        <v>26</v>
      </c>
      <c r="H76" s="26">
        <v>4500</v>
      </c>
      <c r="I76" s="23"/>
      <c r="J76" s="26">
        <v>0</v>
      </c>
      <c r="K76" s="23"/>
      <c r="L76" s="26">
        <v>0</v>
      </c>
      <c r="M76" s="23"/>
      <c r="N76" s="26">
        <v>4500</v>
      </c>
      <c r="O76" s="23"/>
      <c r="P76" s="26">
        <v>0</v>
      </c>
      <c r="Q76" s="23"/>
      <c r="R76" s="26">
        <v>0</v>
      </c>
      <c r="S76" s="24"/>
      <c r="T76" s="26">
        <v>4500</v>
      </c>
      <c r="U76" s="23"/>
      <c r="V76" s="26">
        <v>0</v>
      </c>
      <c r="W76" s="23"/>
      <c r="X76" s="26">
        <v>0</v>
      </c>
      <c r="Y76" s="23"/>
      <c r="Z76" s="26">
        <v>4500</v>
      </c>
      <c r="AA76" s="23"/>
      <c r="AB76" s="26">
        <v>0</v>
      </c>
      <c r="AC76" s="23"/>
      <c r="AD76" s="26">
        <v>0</v>
      </c>
      <c r="AE76" s="23"/>
      <c r="AF76" s="26">
        <f t="shared" si="1"/>
        <v>18000</v>
      </c>
      <c r="AH76" s="39">
        <f t="shared" si="3"/>
        <v>18000</v>
      </c>
      <c r="AJ76" s="25"/>
    </row>
    <row r="77" spans="1:36" x14ac:dyDescent="0.3">
      <c r="A77" s="18"/>
      <c r="B77" s="18"/>
      <c r="C77" s="18"/>
      <c r="D77" s="18"/>
      <c r="E77" s="18" t="s">
        <v>63</v>
      </c>
      <c r="F77" s="18"/>
      <c r="G77" s="19"/>
      <c r="H77" s="23">
        <f>SUM(H70:H76)</f>
        <v>69200</v>
      </c>
      <c r="I77" s="23"/>
      <c r="J77" s="23">
        <f>ROUND(SUM(J69:J76),5)</f>
        <v>40850</v>
      </c>
      <c r="K77" s="23"/>
      <c r="L77" s="23">
        <f>ROUND(SUM(L69:L76),5)</f>
        <v>40850</v>
      </c>
      <c r="M77" s="23"/>
      <c r="N77" s="23">
        <f>ROUND(SUM(N69:N76),5)</f>
        <v>45350</v>
      </c>
      <c r="O77" s="23"/>
      <c r="P77" s="23">
        <f>ROUND(SUM(P69:P76),5)</f>
        <v>40850</v>
      </c>
      <c r="Q77" s="23"/>
      <c r="R77" s="23">
        <f>ROUND(SUM(R69:R76),5)</f>
        <v>40850</v>
      </c>
      <c r="S77" s="24"/>
      <c r="T77" s="23">
        <f>ROUND(SUM(T69:T76),5)</f>
        <v>45350</v>
      </c>
      <c r="U77" s="23"/>
      <c r="V77" s="23">
        <f>ROUND(SUM(V69:V76),5)</f>
        <v>46050</v>
      </c>
      <c r="W77" s="23"/>
      <c r="X77" s="23">
        <f>ROUND(SUM(X69:X76),5)</f>
        <v>40850</v>
      </c>
      <c r="Y77" s="23"/>
      <c r="Z77" s="23">
        <f>ROUND(SUM(Z69:Z76),5)</f>
        <v>45350</v>
      </c>
      <c r="AA77" s="23"/>
      <c r="AB77" s="23">
        <f>ROUND(SUM(AB69:AB76),5)</f>
        <v>31700</v>
      </c>
      <c r="AC77" s="23"/>
      <c r="AD77" s="23">
        <f>ROUND(SUM(AD69:AD76),5)</f>
        <v>31700</v>
      </c>
      <c r="AE77" s="23"/>
      <c r="AF77" s="23">
        <f>SUM(H77:AD77)</f>
        <v>518950</v>
      </c>
      <c r="AH77" s="39">
        <f t="shared" si="3"/>
        <v>518950</v>
      </c>
      <c r="AJ77" s="25"/>
    </row>
    <row r="78" spans="1:36" x14ac:dyDescent="0.3">
      <c r="A78" s="18" t="s">
        <v>165</v>
      </c>
      <c r="B78" s="18"/>
      <c r="C78" s="18"/>
      <c r="D78" s="18"/>
      <c r="E78" s="18" t="s">
        <v>64</v>
      </c>
      <c r="F78" s="18"/>
      <c r="G78" s="19" t="s">
        <v>58</v>
      </c>
      <c r="H78" s="23">
        <v>2500</v>
      </c>
      <c r="I78" s="23"/>
      <c r="J78" s="23">
        <v>0</v>
      </c>
      <c r="K78" s="23"/>
      <c r="L78" s="23">
        <v>0</v>
      </c>
      <c r="M78" s="23"/>
      <c r="N78" s="23">
        <v>18500</v>
      </c>
      <c r="O78" s="23"/>
      <c r="P78" s="23">
        <v>0</v>
      </c>
      <c r="Q78" s="23"/>
      <c r="R78" s="23">
        <v>0</v>
      </c>
      <c r="S78" s="24"/>
      <c r="T78" s="23">
        <v>2500</v>
      </c>
      <c r="U78" s="23"/>
      <c r="V78" s="23">
        <v>0</v>
      </c>
      <c r="W78" s="23"/>
      <c r="X78" s="23">
        <v>0</v>
      </c>
      <c r="Y78" s="23"/>
      <c r="Z78" s="23">
        <v>2500</v>
      </c>
      <c r="AA78" s="23"/>
      <c r="AB78" s="23">
        <v>0</v>
      </c>
      <c r="AC78" s="23"/>
      <c r="AD78" s="23">
        <v>0</v>
      </c>
      <c r="AE78" s="23"/>
      <c r="AF78" s="23">
        <f t="shared" si="1"/>
        <v>26000</v>
      </c>
      <c r="AH78" s="39">
        <f t="shared" si="3"/>
        <v>26000</v>
      </c>
      <c r="AJ78" s="25"/>
    </row>
    <row r="79" spans="1:36" x14ac:dyDescent="0.3">
      <c r="A79" s="18" t="s">
        <v>165</v>
      </c>
      <c r="B79" s="18"/>
      <c r="C79" s="18"/>
      <c r="D79" s="18"/>
      <c r="E79" s="18" t="s">
        <v>172</v>
      </c>
      <c r="F79" s="18"/>
      <c r="G79" s="19"/>
      <c r="H79" s="23">
        <v>0</v>
      </c>
      <c r="I79" s="23"/>
      <c r="J79" s="23">
        <v>0</v>
      </c>
      <c r="K79" s="23"/>
      <c r="L79" s="23">
        <v>0</v>
      </c>
      <c r="M79" s="23"/>
      <c r="N79" s="23">
        <v>0</v>
      </c>
      <c r="O79" s="23"/>
      <c r="P79" s="23">
        <v>0</v>
      </c>
      <c r="Q79" s="23"/>
      <c r="R79" s="23">
        <v>0</v>
      </c>
      <c r="S79" s="24"/>
      <c r="T79" s="23">
        <v>0</v>
      </c>
      <c r="U79" s="23"/>
      <c r="V79" s="23">
        <v>0</v>
      </c>
      <c r="W79" s="23"/>
      <c r="X79" s="23">
        <v>0</v>
      </c>
      <c r="Y79" s="23"/>
      <c r="Z79" s="23">
        <v>0</v>
      </c>
      <c r="AA79" s="23"/>
      <c r="AB79" s="23">
        <v>0</v>
      </c>
      <c r="AC79" s="23"/>
      <c r="AD79" s="23">
        <v>0</v>
      </c>
      <c r="AE79" s="23"/>
      <c r="AF79" s="23">
        <f t="shared" ref="AF79" si="4">SUM(H79:AD79)</f>
        <v>0</v>
      </c>
      <c r="AH79" s="39">
        <f t="shared" si="3"/>
        <v>0</v>
      </c>
      <c r="AJ79" s="25"/>
    </row>
    <row r="80" spans="1:36" x14ac:dyDescent="0.3">
      <c r="A80" s="18"/>
      <c r="B80" s="18"/>
      <c r="C80" s="18"/>
      <c r="D80" s="18"/>
      <c r="E80" s="18" t="s">
        <v>65</v>
      </c>
      <c r="F80" s="18"/>
      <c r="G80" s="19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4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>
        <f t="shared" si="1"/>
        <v>0</v>
      </c>
      <c r="AH80" s="39">
        <f t="shared" si="3"/>
        <v>0</v>
      </c>
      <c r="AJ80" s="25"/>
    </row>
    <row r="81" spans="1:36" x14ac:dyDescent="0.3">
      <c r="A81" s="18" t="s">
        <v>165</v>
      </c>
      <c r="B81" s="18"/>
      <c r="C81" s="18"/>
      <c r="D81" s="18"/>
      <c r="E81" s="18"/>
      <c r="F81" s="18" t="s">
        <v>66</v>
      </c>
      <c r="G81" s="19" t="s">
        <v>50</v>
      </c>
      <c r="H81" s="23">
        <v>2000</v>
      </c>
      <c r="I81" s="23"/>
      <c r="J81" s="23">
        <v>2000</v>
      </c>
      <c r="K81" s="23"/>
      <c r="L81" s="23">
        <v>2000</v>
      </c>
      <c r="M81" s="23"/>
      <c r="N81" s="23">
        <v>2000</v>
      </c>
      <c r="O81" s="23"/>
      <c r="P81" s="23">
        <v>2000</v>
      </c>
      <c r="Q81" s="23"/>
      <c r="R81" s="23">
        <v>2000</v>
      </c>
      <c r="S81" s="24"/>
      <c r="T81" s="23">
        <v>2000</v>
      </c>
      <c r="U81" s="23"/>
      <c r="V81" s="23">
        <v>2000</v>
      </c>
      <c r="W81" s="23"/>
      <c r="X81" s="23">
        <v>2000</v>
      </c>
      <c r="Y81" s="23"/>
      <c r="Z81" s="23">
        <v>2000</v>
      </c>
      <c r="AA81" s="23"/>
      <c r="AB81" s="23">
        <v>2000</v>
      </c>
      <c r="AC81" s="23"/>
      <c r="AD81" s="23">
        <v>2000</v>
      </c>
      <c r="AE81" s="23"/>
      <c r="AF81" s="23">
        <f t="shared" si="1"/>
        <v>24000</v>
      </c>
      <c r="AH81" s="39">
        <f t="shared" si="3"/>
        <v>24000</v>
      </c>
      <c r="AJ81" s="25"/>
    </row>
    <row r="82" spans="1:36" x14ac:dyDescent="0.3">
      <c r="A82" s="23" t="s">
        <v>165</v>
      </c>
      <c r="B82" s="18"/>
      <c r="C82" s="18"/>
      <c r="D82" s="18"/>
      <c r="E82" s="18"/>
      <c r="F82" s="18" t="s">
        <v>173</v>
      </c>
      <c r="G82" s="19" t="s">
        <v>58</v>
      </c>
      <c r="H82" s="23"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v>0</v>
      </c>
      <c r="Q82" s="23"/>
      <c r="R82" s="23">
        <v>0</v>
      </c>
      <c r="S82" s="24"/>
      <c r="T82" s="23">
        <v>0</v>
      </c>
      <c r="U82" s="23"/>
      <c r="V82" s="23">
        <v>0</v>
      </c>
      <c r="W82" s="23"/>
      <c r="X82" s="23">
        <v>0</v>
      </c>
      <c r="Y82" s="23"/>
      <c r="Z82" s="23">
        <v>0</v>
      </c>
      <c r="AA82" s="23"/>
      <c r="AB82" s="23">
        <v>0</v>
      </c>
      <c r="AC82" s="23"/>
      <c r="AD82" s="23">
        <v>0</v>
      </c>
      <c r="AE82" s="23"/>
      <c r="AF82" s="23">
        <f>SUM(H82:AD82)</f>
        <v>0</v>
      </c>
      <c r="AH82" s="39">
        <f t="shared" si="3"/>
        <v>0</v>
      </c>
      <c r="AJ82" s="25"/>
    </row>
    <row r="83" spans="1:36" x14ac:dyDescent="0.3">
      <c r="A83" s="18" t="s">
        <v>165</v>
      </c>
      <c r="B83" s="18"/>
      <c r="C83" s="18"/>
      <c r="D83" s="18"/>
      <c r="E83" s="18"/>
      <c r="F83" s="18" t="s">
        <v>67</v>
      </c>
      <c r="G83" s="19" t="s">
        <v>58</v>
      </c>
      <c r="H83" s="23">
        <v>5190</v>
      </c>
      <c r="I83" s="23"/>
      <c r="J83" s="23">
        <v>5190</v>
      </c>
      <c r="K83" s="23"/>
      <c r="L83" s="23">
        <v>5190</v>
      </c>
      <c r="M83" s="23"/>
      <c r="N83" s="23">
        <v>5190</v>
      </c>
      <c r="O83" s="23"/>
      <c r="P83" s="23">
        <v>5190</v>
      </c>
      <c r="Q83" s="23"/>
      <c r="R83" s="23">
        <v>5190</v>
      </c>
      <c r="S83" s="24"/>
      <c r="T83" s="23">
        <v>5190</v>
      </c>
      <c r="U83" s="23"/>
      <c r="V83" s="23">
        <v>5190</v>
      </c>
      <c r="W83" s="23"/>
      <c r="X83" s="23">
        <v>5190</v>
      </c>
      <c r="Y83" s="23"/>
      <c r="Z83" s="23">
        <v>5190</v>
      </c>
      <c r="AA83" s="23"/>
      <c r="AB83" s="23">
        <v>5190</v>
      </c>
      <c r="AC83" s="23"/>
      <c r="AD83" s="23">
        <v>5190</v>
      </c>
      <c r="AE83" s="23"/>
      <c r="AF83" s="23">
        <f t="shared" si="1"/>
        <v>62280</v>
      </c>
      <c r="AH83" s="39">
        <f t="shared" si="3"/>
        <v>62280</v>
      </c>
      <c r="AJ83" s="25"/>
    </row>
    <row r="84" spans="1:36" x14ac:dyDescent="0.3">
      <c r="A84" s="18" t="s">
        <v>165</v>
      </c>
      <c r="B84" s="18"/>
      <c r="C84" s="18"/>
      <c r="D84" s="18"/>
      <c r="E84" s="18"/>
      <c r="F84" s="18" t="s">
        <v>68</v>
      </c>
      <c r="G84" s="19" t="s">
        <v>58</v>
      </c>
      <c r="H84" s="23">
        <v>1750</v>
      </c>
      <c r="I84" s="23"/>
      <c r="J84" s="23">
        <v>1750</v>
      </c>
      <c r="K84" s="23"/>
      <c r="L84" s="23">
        <v>1750</v>
      </c>
      <c r="M84" s="23"/>
      <c r="N84" s="23">
        <v>1750</v>
      </c>
      <c r="O84" s="23"/>
      <c r="P84" s="23">
        <v>1750</v>
      </c>
      <c r="Q84" s="23"/>
      <c r="R84" s="23">
        <v>4000</v>
      </c>
      <c r="S84" s="24"/>
      <c r="T84" s="23">
        <v>1750</v>
      </c>
      <c r="U84" s="23"/>
      <c r="V84" s="23">
        <v>1750</v>
      </c>
      <c r="W84" s="23"/>
      <c r="X84" s="23">
        <v>1750</v>
      </c>
      <c r="Y84" s="23"/>
      <c r="Z84" s="23">
        <v>1750</v>
      </c>
      <c r="AA84" s="23"/>
      <c r="AB84" s="23">
        <v>1750</v>
      </c>
      <c r="AC84" s="23"/>
      <c r="AD84" s="23">
        <v>1750</v>
      </c>
      <c r="AE84" s="23"/>
      <c r="AF84" s="23">
        <f t="shared" si="1"/>
        <v>23250</v>
      </c>
      <c r="AH84" s="39">
        <f t="shared" si="3"/>
        <v>23250</v>
      </c>
      <c r="AJ84" s="25"/>
    </row>
    <row r="85" spans="1:36" x14ac:dyDescent="0.3">
      <c r="A85" s="18" t="s">
        <v>165</v>
      </c>
      <c r="B85" s="18"/>
      <c r="C85" s="18"/>
      <c r="D85" s="18"/>
      <c r="E85" s="18"/>
      <c r="F85" s="18" t="s">
        <v>69</v>
      </c>
      <c r="G85" s="19" t="s">
        <v>58</v>
      </c>
      <c r="H85" s="23">
        <v>3900</v>
      </c>
      <c r="I85" s="23"/>
      <c r="J85" s="23">
        <v>1500</v>
      </c>
      <c r="K85" s="23"/>
      <c r="L85" s="23">
        <v>1500</v>
      </c>
      <c r="M85" s="23"/>
      <c r="N85" s="23">
        <v>3900</v>
      </c>
      <c r="O85" s="23"/>
      <c r="P85" s="23">
        <v>1500</v>
      </c>
      <c r="Q85" s="23"/>
      <c r="R85" s="23">
        <v>1500</v>
      </c>
      <c r="S85" s="24"/>
      <c r="T85" s="23">
        <v>3900</v>
      </c>
      <c r="U85" s="23"/>
      <c r="V85" s="23">
        <v>1500</v>
      </c>
      <c r="W85" s="23"/>
      <c r="X85" s="23">
        <v>1500</v>
      </c>
      <c r="Y85" s="23"/>
      <c r="Z85" s="23">
        <v>3900</v>
      </c>
      <c r="AA85" s="23"/>
      <c r="AB85" s="23">
        <v>1500</v>
      </c>
      <c r="AC85" s="23"/>
      <c r="AD85" s="23">
        <v>1500</v>
      </c>
      <c r="AE85" s="23"/>
      <c r="AF85" s="23">
        <f t="shared" si="1"/>
        <v>27600</v>
      </c>
      <c r="AH85" s="39">
        <f t="shared" si="3"/>
        <v>27600</v>
      </c>
      <c r="AJ85" s="25"/>
    </row>
    <row r="86" spans="1:36" x14ac:dyDescent="0.3">
      <c r="A86" s="18" t="s">
        <v>165</v>
      </c>
      <c r="B86" s="18"/>
      <c r="C86" s="18"/>
      <c r="D86" s="18"/>
      <c r="E86" s="18"/>
      <c r="F86" s="18" t="s">
        <v>70</v>
      </c>
      <c r="G86" s="19" t="s">
        <v>58</v>
      </c>
      <c r="H86" s="23">
        <v>100</v>
      </c>
      <c r="I86" s="23"/>
      <c r="J86" s="23">
        <v>100</v>
      </c>
      <c r="K86" s="23"/>
      <c r="L86" s="23">
        <v>100</v>
      </c>
      <c r="M86" s="23"/>
      <c r="N86" s="23">
        <v>100</v>
      </c>
      <c r="O86" s="23"/>
      <c r="P86" s="23">
        <v>100</v>
      </c>
      <c r="Q86" s="23"/>
      <c r="R86" s="23">
        <v>100</v>
      </c>
      <c r="S86" s="24"/>
      <c r="T86" s="23">
        <v>100</v>
      </c>
      <c r="U86" s="23"/>
      <c r="V86" s="23">
        <v>100</v>
      </c>
      <c r="W86" s="23"/>
      <c r="X86" s="23">
        <v>100</v>
      </c>
      <c r="Y86" s="23"/>
      <c r="Z86" s="23">
        <v>100</v>
      </c>
      <c r="AA86" s="23"/>
      <c r="AB86" s="23">
        <v>100</v>
      </c>
      <c r="AC86" s="23"/>
      <c r="AD86" s="23">
        <v>100</v>
      </c>
      <c r="AE86" s="23"/>
      <c r="AF86" s="23">
        <f t="shared" si="1"/>
        <v>1200</v>
      </c>
      <c r="AH86" s="39">
        <f t="shared" si="3"/>
        <v>1200</v>
      </c>
      <c r="AJ86" s="25"/>
    </row>
    <row r="87" spans="1:36" x14ac:dyDescent="0.3">
      <c r="A87" s="18" t="s">
        <v>165</v>
      </c>
      <c r="B87" s="18"/>
      <c r="C87" s="18"/>
      <c r="D87" s="18"/>
      <c r="E87" s="18"/>
      <c r="F87" s="18" t="s">
        <v>139</v>
      </c>
      <c r="G87" s="19" t="s">
        <v>58</v>
      </c>
      <c r="H87" s="23">
        <v>1442</v>
      </c>
      <c r="I87" s="23"/>
      <c r="J87" s="23">
        <v>0</v>
      </c>
      <c r="K87" s="23"/>
      <c r="L87" s="23">
        <v>0</v>
      </c>
      <c r="M87" s="23"/>
      <c r="N87" s="23">
        <v>1442</v>
      </c>
      <c r="O87" s="23"/>
      <c r="P87" s="23">
        <v>0</v>
      </c>
      <c r="Q87" s="23"/>
      <c r="R87" s="23">
        <v>0</v>
      </c>
      <c r="S87" s="24"/>
      <c r="T87" s="23">
        <v>1442</v>
      </c>
      <c r="U87" s="23"/>
      <c r="V87" s="23">
        <v>0</v>
      </c>
      <c r="W87" s="23"/>
      <c r="X87" s="23">
        <v>0</v>
      </c>
      <c r="Y87" s="23"/>
      <c r="Z87" s="23">
        <v>1442</v>
      </c>
      <c r="AA87" s="23"/>
      <c r="AB87" s="23">
        <v>0</v>
      </c>
      <c r="AC87" s="23"/>
      <c r="AD87" s="23">
        <v>0</v>
      </c>
      <c r="AE87" s="23"/>
      <c r="AF87" s="23">
        <f t="shared" si="1"/>
        <v>5768</v>
      </c>
      <c r="AH87" s="39">
        <f t="shared" si="3"/>
        <v>5768</v>
      </c>
      <c r="AJ87" s="25"/>
    </row>
    <row r="88" spans="1:36" x14ac:dyDescent="0.3">
      <c r="A88" s="18" t="s">
        <v>165</v>
      </c>
      <c r="B88" s="18"/>
      <c r="C88" s="18"/>
      <c r="D88" s="18"/>
      <c r="E88" s="18"/>
      <c r="F88" s="18" t="s">
        <v>71</v>
      </c>
      <c r="G88" s="19" t="s">
        <v>58</v>
      </c>
      <c r="H88" s="23">
        <v>19880</v>
      </c>
      <c r="I88" s="23"/>
      <c r="J88" s="23">
        <v>19880</v>
      </c>
      <c r="K88" s="23"/>
      <c r="L88" s="23">
        <v>29820</v>
      </c>
      <c r="M88" s="23"/>
      <c r="N88" s="23">
        <v>19880</v>
      </c>
      <c r="O88" s="23"/>
      <c r="P88" s="23">
        <v>19880</v>
      </c>
      <c r="Q88" s="23"/>
      <c r="R88" s="23">
        <v>19880</v>
      </c>
      <c r="S88" s="24"/>
      <c r="T88" s="23">
        <v>19880</v>
      </c>
      <c r="U88" s="23"/>
      <c r="V88" s="23">
        <v>19880</v>
      </c>
      <c r="W88" s="23"/>
      <c r="X88" s="23">
        <v>29820</v>
      </c>
      <c r="Y88" s="23"/>
      <c r="Z88" s="23">
        <v>19880</v>
      </c>
      <c r="AA88" s="23"/>
      <c r="AB88" s="23">
        <v>19880</v>
      </c>
      <c r="AC88" s="23"/>
      <c r="AD88" s="23">
        <v>19880</v>
      </c>
      <c r="AE88" s="23"/>
      <c r="AF88" s="23">
        <f t="shared" ref="AF88:AF156" si="5">SUM(H88:AD88)</f>
        <v>258440</v>
      </c>
      <c r="AH88" s="39">
        <f t="shared" si="3"/>
        <v>258440</v>
      </c>
      <c r="AJ88" s="25"/>
    </row>
    <row r="89" spans="1:36" x14ac:dyDescent="0.3">
      <c r="A89" s="18" t="s">
        <v>165</v>
      </c>
      <c r="B89" s="18"/>
      <c r="C89" s="18"/>
      <c r="D89" s="18"/>
      <c r="E89" s="18"/>
      <c r="F89" s="18" t="s">
        <v>72</v>
      </c>
      <c r="G89" s="19" t="s">
        <v>58</v>
      </c>
      <c r="H89" s="23">
        <v>3000</v>
      </c>
      <c r="I89" s="23"/>
      <c r="J89" s="23">
        <v>3000</v>
      </c>
      <c r="K89" s="23"/>
      <c r="L89" s="23">
        <v>3000</v>
      </c>
      <c r="M89" s="23"/>
      <c r="N89" s="23">
        <v>3000</v>
      </c>
      <c r="O89" s="23"/>
      <c r="P89" s="23">
        <v>3000</v>
      </c>
      <c r="Q89" s="23"/>
      <c r="R89" s="23">
        <v>3000</v>
      </c>
      <c r="S89" s="24"/>
      <c r="T89" s="23">
        <v>3000</v>
      </c>
      <c r="U89" s="23"/>
      <c r="V89" s="23">
        <v>3000</v>
      </c>
      <c r="W89" s="23"/>
      <c r="X89" s="23">
        <v>3000</v>
      </c>
      <c r="Y89" s="23"/>
      <c r="Z89" s="23">
        <v>3000</v>
      </c>
      <c r="AA89" s="23"/>
      <c r="AB89" s="23">
        <v>3000</v>
      </c>
      <c r="AC89" s="23"/>
      <c r="AD89" s="23">
        <v>3000</v>
      </c>
      <c r="AE89" s="23"/>
      <c r="AF89" s="23">
        <f t="shared" si="5"/>
        <v>36000</v>
      </c>
      <c r="AH89" s="39">
        <f t="shared" si="3"/>
        <v>36000</v>
      </c>
      <c r="AJ89" s="25"/>
    </row>
    <row r="90" spans="1:36" ht="19.5" thickBot="1" x14ac:dyDescent="0.35">
      <c r="A90" s="18" t="s">
        <v>165</v>
      </c>
      <c r="B90" s="18"/>
      <c r="C90" s="18"/>
      <c r="D90" s="18"/>
      <c r="E90" s="18"/>
      <c r="F90" s="18" t="s">
        <v>179</v>
      </c>
      <c r="G90" s="19" t="s">
        <v>58</v>
      </c>
      <c r="H90" s="26">
        <v>2175</v>
      </c>
      <c r="I90" s="23"/>
      <c r="J90" s="26">
        <v>300</v>
      </c>
      <c r="K90" s="23"/>
      <c r="L90" s="26">
        <v>300</v>
      </c>
      <c r="M90" s="23"/>
      <c r="N90" s="26">
        <v>2175</v>
      </c>
      <c r="O90" s="23"/>
      <c r="P90" s="26">
        <v>300</v>
      </c>
      <c r="Q90" s="23"/>
      <c r="R90" s="26">
        <v>300</v>
      </c>
      <c r="S90" s="24"/>
      <c r="T90" s="26">
        <v>2175</v>
      </c>
      <c r="U90" s="23"/>
      <c r="V90" s="26">
        <v>300</v>
      </c>
      <c r="W90" s="23"/>
      <c r="X90" s="26">
        <v>300</v>
      </c>
      <c r="Y90" s="23"/>
      <c r="Z90" s="26">
        <v>2175</v>
      </c>
      <c r="AA90" s="23"/>
      <c r="AB90" s="26">
        <v>300</v>
      </c>
      <c r="AC90" s="23"/>
      <c r="AD90" s="26">
        <v>300</v>
      </c>
      <c r="AE90" s="23"/>
      <c r="AF90" s="26">
        <f t="shared" si="5"/>
        <v>11100</v>
      </c>
      <c r="AH90" s="39">
        <f t="shared" si="3"/>
        <v>11100</v>
      </c>
      <c r="AJ90" s="25"/>
    </row>
    <row r="91" spans="1:36" x14ac:dyDescent="0.3">
      <c r="A91" s="18"/>
      <c r="B91" s="18"/>
      <c r="C91" s="18"/>
      <c r="D91" s="18"/>
      <c r="E91" s="18" t="s">
        <v>73</v>
      </c>
      <c r="F91" s="18"/>
      <c r="G91" s="19"/>
      <c r="H91" s="23">
        <f>ROUND(SUM(H80:H90),5)</f>
        <v>39437</v>
      </c>
      <c r="I91" s="23"/>
      <c r="J91" s="23">
        <f>ROUND(SUM(J80:J90),5)</f>
        <v>33720</v>
      </c>
      <c r="K91" s="23"/>
      <c r="L91" s="23">
        <f>ROUND(SUM(L80:L90),5)</f>
        <v>43660</v>
      </c>
      <c r="M91" s="23"/>
      <c r="N91" s="23">
        <f>ROUND(SUM(N80:N90),5)</f>
        <v>39437</v>
      </c>
      <c r="O91" s="23"/>
      <c r="P91" s="23">
        <f>ROUND(SUM(P80:P90),5)</f>
        <v>33720</v>
      </c>
      <c r="Q91" s="23"/>
      <c r="R91" s="23">
        <f>ROUND(SUM(R80:R90),5)</f>
        <v>35970</v>
      </c>
      <c r="S91" s="24"/>
      <c r="T91" s="23">
        <f>ROUND(SUM(T80:T90),5)</f>
        <v>39437</v>
      </c>
      <c r="U91" s="23"/>
      <c r="V91" s="23">
        <f>ROUND(SUM(V80:V90),5)</f>
        <v>33720</v>
      </c>
      <c r="W91" s="23"/>
      <c r="X91" s="23">
        <f>ROUND(SUM(X80:X90),5)</f>
        <v>43660</v>
      </c>
      <c r="Y91" s="23"/>
      <c r="Z91" s="23">
        <f>ROUND(SUM(Z80:Z90),5)</f>
        <v>39437</v>
      </c>
      <c r="AA91" s="23"/>
      <c r="AB91" s="23">
        <f>ROUND(SUM(AB80:AB90),5)</f>
        <v>33720</v>
      </c>
      <c r="AC91" s="23"/>
      <c r="AD91" s="23">
        <f>ROUND(SUM(AD80:AD90),5)</f>
        <v>33720</v>
      </c>
      <c r="AE91" s="23"/>
      <c r="AF91" s="23">
        <f t="shared" si="5"/>
        <v>449638</v>
      </c>
      <c r="AH91" s="39">
        <f t="shared" si="3"/>
        <v>449638</v>
      </c>
      <c r="AJ91" s="25"/>
    </row>
    <row r="92" spans="1:36" x14ac:dyDescent="0.3">
      <c r="A92" s="18" t="s">
        <v>165</v>
      </c>
      <c r="B92" s="18"/>
      <c r="C92" s="18"/>
      <c r="D92" s="18"/>
      <c r="E92" s="18" t="s">
        <v>74</v>
      </c>
      <c r="F92" s="18"/>
      <c r="G92" s="19" t="s">
        <v>58</v>
      </c>
      <c r="H92" s="23">
        <v>600</v>
      </c>
      <c r="I92" s="23"/>
      <c r="J92" s="23">
        <v>600</v>
      </c>
      <c r="K92" s="23"/>
      <c r="L92" s="23">
        <v>600</v>
      </c>
      <c r="M92" s="23"/>
      <c r="N92" s="23">
        <v>600</v>
      </c>
      <c r="O92" s="23"/>
      <c r="P92" s="23">
        <v>600</v>
      </c>
      <c r="Q92" s="23"/>
      <c r="R92" s="23">
        <v>600</v>
      </c>
      <c r="S92" s="24"/>
      <c r="T92" s="23">
        <v>600</v>
      </c>
      <c r="U92" s="23"/>
      <c r="V92" s="23">
        <v>600</v>
      </c>
      <c r="W92" s="23"/>
      <c r="X92" s="23">
        <v>600</v>
      </c>
      <c r="Y92" s="23"/>
      <c r="Z92" s="23">
        <v>600</v>
      </c>
      <c r="AA92" s="23"/>
      <c r="AB92" s="23">
        <v>600</v>
      </c>
      <c r="AC92" s="23"/>
      <c r="AD92" s="23">
        <v>600</v>
      </c>
      <c r="AE92" s="23"/>
      <c r="AF92" s="23">
        <f t="shared" si="5"/>
        <v>7200</v>
      </c>
      <c r="AH92" s="39">
        <f t="shared" si="3"/>
        <v>7200</v>
      </c>
      <c r="AJ92" s="25"/>
    </row>
    <row r="93" spans="1:36" x14ac:dyDescent="0.3">
      <c r="A93" s="18" t="s">
        <v>165</v>
      </c>
      <c r="B93" s="18"/>
      <c r="C93" s="18"/>
      <c r="D93" s="18"/>
      <c r="E93" s="18" t="s">
        <v>75</v>
      </c>
      <c r="F93" s="18"/>
      <c r="G93" s="19" t="s">
        <v>58</v>
      </c>
      <c r="H93" s="23">
        <v>150</v>
      </c>
      <c r="I93" s="23"/>
      <c r="J93" s="23">
        <v>150</v>
      </c>
      <c r="K93" s="23"/>
      <c r="L93" s="23">
        <v>150</v>
      </c>
      <c r="M93" s="23"/>
      <c r="N93" s="23">
        <v>150</v>
      </c>
      <c r="O93" s="23"/>
      <c r="P93" s="23">
        <v>150</v>
      </c>
      <c r="Q93" s="23"/>
      <c r="R93" s="23">
        <v>150</v>
      </c>
      <c r="S93" s="24"/>
      <c r="T93" s="23">
        <v>150</v>
      </c>
      <c r="U93" s="23"/>
      <c r="V93" s="23">
        <v>150</v>
      </c>
      <c r="W93" s="23"/>
      <c r="X93" s="23">
        <v>150</v>
      </c>
      <c r="Y93" s="23"/>
      <c r="Z93" s="23">
        <v>150</v>
      </c>
      <c r="AA93" s="23"/>
      <c r="AB93" s="23">
        <v>150</v>
      </c>
      <c r="AC93" s="23"/>
      <c r="AD93" s="23">
        <v>150</v>
      </c>
      <c r="AE93" s="23"/>
      <c r="AF93" s="23">
        <f t="shared" si="5"/>
        <v>1800</v>
      </c>
      <c r="AH93" s="39">
        <f t="shared" si="3"/>
        <v>1800</v>
      </c>
      <c r="AJ93" s="25"/>
    </row>
    <row r="94" spans="1:36" x14ac:dyDescent="0.3">
      <c r="A94" s="18" t="s">
        <v>165</v>
      </c>
      <c r="B94" s="18"/>
      <c r="C94" s="18"/>
      <c r="D94" s="18"/>
      <c r="E94" s="18" t="s">
        <v>76</v>
      </c>
      <c r="F94" s="18"/>
      <c r="G94" s="19" t="s">
        <v>58</v>
      </c>
      <c r="H94" s="23">
        <v>150</v>
      </c>
      <c r="I94" s="23"/>
      <c r="J94" s="23">
        <v>150</v>
      </c>
      <c r="K94" s="23"/>
      <c r="L94" s="23">
        <v>150</v>
      </c>
      <c r="M94" s="23">
        <v>0</v>
      </c>
      <c r="N94" s="23">
        <v>150</v>
      </c>
      <c r="O94" s="23"/>
      <c r="P94" s="23">
        <v>150</v>
      </c>
      <c r="Q94" s="23"/>
      <c r="R94" s="23">
        <v>150</v>
      </c>
      <c r="S94" s="24"/>
      <c r="T94" s="23">
        <v>150</v>
      </c>
      <c r="U94" s="23"/>
      <c r="V94" s="23">
        <v>150</v>
      </c>
      <c r="W94" s="23"/>
      <c r="X94" s="23">
        <v>150</v>
      </c>
      <c r="Y94" s="23"/>
      <c r="Z94" s="23">
        <v>150</v>
      </c>
      <c r="AA94" s="23"/>
      <c r="AB94" s="23">
        <v>150</v>
      </c>
      <c r="AC94" s="23"/>
      <c r="AD94" s="23">
        <v>150</v>
      </c>
      <c r="AE94" s="23"/>
      <c r="AF94" s="23">
        <f t="shared" si="5"/>
        <v>1800</v>
      </c>
      <c r="AH94" s="39">
        <f t="shared" si="3"/>
        <v>1800</v>
      </c>
      <c r="AJ94" s="25"/>
    </row>
    <row r="95" spans="1:36" x14ac:dyDescent="0.3">
      <c r="A95" s="18"/>
      <c r="B95" s="18"/>
      <c r="C95" s="18"/>
      <c r="D95" s="18"/>
      <c r="E95" s="18" t="s">
        <v>77</v>
      </c>
      <c r="F95" s="18"/>
      <c r="G95" s="19" t="s">
        <v>58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 t="s">
        <v>13</v>
      </c>
      <c r="AH95" s="39">
        <f t="shared" si="3"/>
        <v>0</v>
      </c>
      <c r="AJ95" s="25"/>
    </row>
    <row r="96" spans="1:36" x14ac:dyDescent="0.3">
      <c r="A96" s="18" t="s">
        <v>165</v>
      </c>
      <c r="B96" s="18"/>
      <c r="C96" s="18"/>
      <c r="D96" s="18"/>
      <c r="E96" s="18"/>
      <c r="F96" s="18" t="s">
        <v>78</v>
      </c>
      <c r="G96" s="19" t="s">
        <v>58</v>
      </c>
      <c r="H96" s="23">
        <v>300</v>
      </c>
      <c r="I96" s="23"/>
      <c r="J96" s="23">
        <v>300</v>
      </c>
      <c r="K96" s="23"/>
      <c r="L96" s="23">
        <v>300</v>
      </c>
      <c r="M96" s="23"/>
      <c r="N96" s="23">
        <v>300</v>
      </c>
      <c r="O96" s="23"/>
      <c r="P96" s="23">
        <v>300</v>
      </c>
      <c r="Q96" s="23"/>
      <c r="R96" s="23">
        <v>300</v>
      </c>
      <c r="S96" s="24"/>
      <c r="T96" s="23">
        <v>300</v>
      </c>
      <c r="U96" s="23"/>
      <c r="V96" s="23">
        <v>300</v>
      </c>
      <c r="W96" s="23"/>
      <c r="X96" s="23">
        <v>300</v>
      </c>
      <c r="Y96" s="23"/>
      <c r="Z96" s="23">
        <v>300</v>
      </c>
      <c r="AA96" s="23"/>
      <c r="AB96" s="23">
        <v>300</v>
      </c>
      <c r="AC96" s="23"/>
      <c r="AD96" s="23">
        <v>300</v>
      </c>
      <c r="AE96" s="23"/>
      <c r="AF96" s="23">
        <f t="shared" si="5"/>
        <v>3600</v>
      </c>
      <c r="AH96" s="39">
        <f t="shared" si="3"/>
        <v>3600</v>
      </c>
      <c r="AJ96" s="25"/>
    </row>
    <row r="97" spans="1:36" x14ac:dyDescent="0.3">
      <c r="A97" s="18" t="s">
        <v>165</v>
      </c>
      <c r="B97" s="18"/>
      <c r="C97" s="18"/>
      <c r="D97" s="18"/>
      <c r="E97" s="18"/>
      <c r="F97" s="18" t="s">
        <v>174</v>
      </c>
      <c r="G97" s="19" t="s">
        <v>58</v>
      </c>
      <c r="H97" s="23">
        <v>50</v>
      </c>
      <c r="I97" s="23"/>
      <c r="J97" s="23">
        <v>50</v>
      </c>
      <c r="K97" s="23"/>
      <c r="L97" s="23">
        <v>50</v>
      </c>
      <c r="M97" s="23"/>
      <c r="N97" s="23">
        <v>50</v>
      </c>
      <c r="O97" s="23"/>
      <c r="P97" s="23">
        <v>50</v>
      </c>
      <c r="Q97" s="23"/>
      <c r="R97" s="23">
        <v>50</v>
      </c>
      <c r="S97" s="24"/>
      <c r="T97" s="23">
        <v>50</v>
      </c>
      <c r="U97" s="23"/>
      <c r="V97" s="23">
        <v>50</v>
      </c>
      <c r="W97" s="23"/>
      <c r="X97" s="23">
        <v>50</v>
      </c>
      <c r="Y97" s="23"/>
      <c r="Z97" s="23">
        <v>50</v>
      </c>
      <c r="AA97" s="23"/>
      <c r="AB97" s="23">
        <v>50</v>
      </c>
      <c r="AC97" s="23"/>
      <c r="AD97" s="23">
        <v>50</v>
      </c>
      <c r="AE97" s="23"/>
      <c r="AF97" s="23">
        <f t="shared" si="5"/>
        <v>600</v>
      </c>
      <c r="AH97" s="39">
        <f t="shared" si="3"/>
        <v>600</v>
      </c>
      <c r="AJ97" s="25"/>
    </row>
    <row r="98" spans="1:36" ht="19.5" thickBot="1" x14ac:dyDescent="0.35">
      <c r="A98" s="18" t="s">
        <v>165</v>
      </c>
      <c r="B98" s="18"/>
      <c r="C98" s="18"/>
      <c r="D98" s="18"/>
      <c r="E98" s="18"/>
      <c r="F98" s="18" t="s">
        <v>79</v>
      </c>
      <c r="G98" s="19" t="s">
        <v>58</v>
      </c>
      <c r="H98" s="26">
        <v>0</v>
      </c>
      <c r="I98" s="23"/>
      <c r="J98" s="26">
        <v>0</v>
      </c>
      <c r="K98" s="23"/>
      <c r="L98" s="26">
        <v>0</v>
      </c>
      <c r="M98" s="23"/>
      <c r="N98" s="26">
        <v>1400</v>
      </c>
      <c r="O98" s="23"/>
      <c r="P98" s="26">
        <v>0</v>
      </c>
      <c r="Q98" s="23"/>
      <c r="R98" s="26">
        <v>0</v>
      </c>
      <c r="S98" s="24"/>
      <c r="T98" s="26">
        <v>0</v>
      </c>
      <c r="U98" s="23"/>
      <c r="V98" s="26">
        <v>0</v>
      </c>
      <c r="W98" s="23"/>
      <c r="X98" s="26">
        <v>0</v>
      </c>
      <c r="Y98" s="23"/>
      <c r="Z98" s="26">
        <v>100</v>
      </c>
      <c r="AA98" s="23"/>
      <c r="AB98" s="26">
        <v>0</v>
      </c>
      <c r="AC98" s="23"/>
      <c r="AD98" s="26">
        <v>0</v>
      </c>
      <c r="AE98" s="23"/>
      <c r="AF98" s="26">
        <f t="shared" si="5"/>
        <v>1500</v>
      </c>
      <c r="AH98" s="39">
        <f t="shared" si="3"/>
        <v>1500</v>
      </c>
      <c r="AJ98" s="25"/>
    </row>
    <row r="99" spans="1:36" x14ac:dyDescent="0.3">
      <c r="A99" s="18"/>
      <c r="B99" s="18"/>
      <c r="C99" s="18"/>
      <c r="D99" s="18"/>
      <c r="E99" s="18" t="s">
        <v>80</v>
      </c>
      <c r="F99" s="18"/>
      <c r="G99" s="19"/>
      <c r="H99" s="23">
        <f>ROUND(SUM(H95:H98),5)</f>
        <v>350</v>
      </c>
      <c r="I99" s="23"/>
      <c r="J99" s="23">
        <f>ROUND(SUM(J95:J98),5)</f>
        <v>350</v>
      </c>
      <c r="K99" s="23"/>
      <c r="L99" s="23">
        <f>ROUND(SUM(L95:L98),5)</f>
        <v>350</v>
      </c>
      <c r="M99" s="23"/>
      <c r="N99" s="23">
        <f>ROUND(SUM(N95:N98),5)</f>
        <v>1750</v>
      </c>
      <c r="O99" s="23"/>
      <c r="P99" s="23">
        <f>ROUND(SUM(P95:P98),5)</f>
        <v>350</v>
      </c>
      <c r="Q99" s="23"/>
      <c r="R99" s="23">
        <f>ROUND(SUM(R95:R98),5)</f>
        <v>350</v>
      </c>
      <c r="S99" s="24"/>
      <c r="T99" s="23">
        <f>ROUND(SUM(T95:T98),5)</f>
        <v>350</v>
      </c>
      <c r="U99" s="23"/>
      <c r="V99" s="23">
        <f>ROUND(SUM(V95:V98),5)</f>
        <v>350</v>
      </c>
      <c r="W99" s="23"/>
      <c r="X99" s="23">
        <f>ROUND(SUM(X95:X98),5)</f>
        <v>350</v>
      </c>
      <c r="Y99" s="23"/>
      <c r="Z99" s="23">
        <f>ROUND(SUM(Z95:Z98),5)</f>
        <v>450</v>
      </c>
      <c r="AA99" s="23"/>
      <c r="AB99" s="23">
        <f>ROUND(SUM(AB95:AB98),5)</f>
        <v>350</v>
      </c>
      <c r="AC99" s="23"/>
      <c r="AD99" s="23">
        <f>ROUND(SUM(AD95:AD98),5)</f>
        <v>350</v>
      </c>
      <c r="AE99" s="23"/>
      <c r="AF99" s="23">
        <f t="shared" si="5"/>
        <v>5700</v>
      </c>
      <c r="AH99" s="39">
        <f t="shared" si="3"/>
        <v>5700</v>
      </c>
      <c r="AJ99" s="25"/>
    </row>
    <row r="100" spans="1:36" x14ac:dyDescent="0.3">
      <c r="A100" s="18" t="s">
        <v>165</v>
      </c>
      <c r="B100" s="18"/>
      <c r="C100" s="18"/>
      <c r="D100" s="18"/>
      <c r="E100" s="18" t="s">
        <v>81</v>
      </c>
      <c r="F100" s="18"/>
      <c r="G100" s="19" t="s">
        <v>58</v>
      </c>
      <c r="H100" s="23">
        <v>25</v>
      </c>
      <c r="I100" s="23"/>
      <c r="J100" s="23">
        <v>25</v>
      </c>
      <c r="K100" s="23"/>
      <c r="L100" s="23">
        <v>3000</v>
      </c>
      <c r="M100" s="23"/>
      <c r="N100" s="23">
        <v>25</v>
      </c>
      <c r="O100" s="23"/>
      <c r="P100" s="23">
        <v>25</v>
      </c>
      <c r="Q100" s="23"/>
      <c r="R100" s="23">
        <v>25</v>
      </c>
      <c r="S100" s="24"/>
      <c r="T100" s="23">
        <v>25</v>
      </c>
      <c r="U100" s="23"/>
      <c r="V100" s="23">
        <v>25</v>
      </c>
      <c r="W100" s="23"/>
      <c r="X100" s="23">
        <v>25</v>
      </c>
      <c r="Y100" s="23"/>
      <c r="Z100" s="23">
        <v>25</v>
      </c>
      <c r="AA100" s="23"/>
      <c r="AB100" s="23">
        <v>25</v>
      </c>
      <c r="AC100" s="23"/>
      <c r="AD100" s="23">
        <v>25</v>
      </c>
      <c r="AE100" s="23"/>
      <c r="AF100" s="23">
        <f t="shared" si="5"/>
        <v>3275</v>
      </c>
      <c r="AH100" s="39">
        <f t="shared" si="3"/>
        <v>3275</v>
      </c>
      <c r="AJ100" s="25"/>
    </row>
    <row r="101" spans="1:36" x14ac:dyDescent="0.3">
      <c r="A101" s="18"/>
      <c r="B101" s="18"/>
      <c r="C101" s="18"/>
      <c r="D101" s="18"/>
      <c r="E101" s="18" t="s">
        <v>146</v>
      </c>
      <c r="F101" s="18"/>
      <c r="G101" s="19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H101" s="39">
        <f t="shared" si="3"/>
        <v>0</v>
      </c>
      <c r="AJ101" s="25"/>
    </row>
    <row r="102" spans="1:36" x14ac:dyDescent="0.3">
      <c r="A102" s="18" t="s">
        <v>165</v>
      </c>
      <c r="B102" s="18"/>
      <c r="C102" s="18"/>
      <c r="D102" s="18"/>
      <c r="E102" s="18" t="s">
        <v>178</v>
      </c>
      <c r="F102" s="18"/>
      <c r="G102" s="19"/>
      <c r="H102" s="23">
        <v>250</v>
      </c>
      <c r="I102" s="23"/>
      <c r="J102" s="23">
        <v>250</v>
      </c>
      <c r="K102" s="23"/>
      <c r="L102" s="23">
        <v>250</v>
      </c>
      <c r="M102" s="23"/>
      <c r="N102" s="23">
        <v>250</v>
      </c>
      <c r="O102" s="23"/>
      <c r="P102" s="23">
        <v>250</v>
      </c>
      <c r="Q102" s="23"/>
      <c r="R102" s="23">
        <v>250</v>
      </c>
      <c r="S102" s="24"/>
      <c r="T102" s="23">
        <v>250</v>
      </c>
      <c r="U102" s="23"/>
      <c r="V102" s="23">
        <v>250</v>
      </c>
      <c r="W102" s="23"/>
      <c r="X102" s="23">
        <v>250</v>
      </c>
      <c r="Y102" s="23"/>
      <c r="Z102" s="23">
        <v>250</v>
      </c>
      <c r="AA102" s="23"/>
      <c r="AB102" s="23">
        <v>250</v>
      </c>
      <c r="AC102" s="23"/>
      <c r="AD102" s="23">
        <v>250</v>
      </c>
      <c r="AE102" s="23"/>
      <c r="AF102" s="23">
        <f t="shared" si="5"/>
        <v>3000</v>
      </c>
      <c r="AH102" s="39"/>
      <c r="AJ102" s="25"/>
    </row>
    <row r="103" spans="1:36" x14ac:dyDescent="0.3">
      <c r="A103" s="18" t="s">
        <v>165</v>
      </c>
      <c r="B103" s="18"/>
      <c r="C103" s="18"/>
      <c r="D103" s="18"/>
      <c r="E103" s="18" t="s">
        <v>82</v>
      </c>
      <c r="F103" s="18"/>
      <c r="G103" s="19" t="s">
        <v>58</v>
      </c>
      <c r="H103" s="23">
        <v>2500</v>
      </c>
      <c r="I103" s="23"/>
      <c r="J103" s="23">
        <v>2500</v>
      </c>
      <c r="K103" s="23"/>
      <c r="L103" s="23">
        <v>2500</v>
      </c>
      <c r="M103" s="23"/>
      <c r="N103" s="23">
        <v>2500</v>
      </c>
      <c r="O103" s="23"/>
      <c r="P103" s="23">
        <v>2500</v>
      </c>
      <c r="Q103" s="23"/>
      <c r="R103" s="23">
        <v>2500</v>
      </c>
      <c r="S103" s="24"/>
      <c r="T103" s="23">
        <v>2500</v>
      </c>
      <c r="U103" s="23"/>
      <c r="V103" s="23">
        <v>2500</v>
      </c>
      <c r="W103" s="23"/>
      <c r="X103" s="23">
        <v>2500</v>
      </c>
      <c r="Y103" s="23"/>
      <c r="Z103" s="23">
        <v>2500</v>
      </c>
      <c r="AA103" s="23"/>
      <c r="AB103" s="23">
        <v>2500</v>
      </c>
      <c r="AC103" s="23"/>
      <c r="AD103" s="23">
        <v>2500</v>
      </c>
      <c r="AE103" s="23"/>
      <c r="AF103" s="23">
        <f t="shared" si="5"/>
        <v>30000</v>
      </c>
      <c r="AH103" s="39">
        <f t="shared" si="3"/>
        <v>30000</v>
      </c>
      <c r="AJ103" s="25"/>
    </row>
    <row r="104" spans="1:36" x14ac:dyDescent="0.3">
      <c r="A104" s="18" t="s">
        <v>165</v>
      </c>
      <c r="B104" s="18"/>
      <c r="D104" s="18"/>
      <c r="E104" s="18" t="s">
        <v>83</v>
      </c>
      <c r="F104" s="18"/>
      <c r="G104" s="19" t="s">
        <v>58</v>
      </c>
      <c r="H104" s="23"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v>0</v>
      </c>
      <c r="Q104" s="23"/>
      <c r="R104" s="23">
        <v>0</v>
      </c>
      <c r="S104" s="24"/>
      <c r="T104" s="23">
        <v>0</v>
      </c>
      <c r="U104" s="23"/>
      <c r="V104" s="23">
        <v>0</v>
      </c>
      <c r="W104" s="23"/>
      <c r="X104" s="23">
        <v>0</v>
      </c>
      <c r="Y104" s="23"/>
      <c r="Z104" s="23">
        <v>0</v>
      </c>
      <c r="AA104" s="23"/>
      <c r="AB104" s="23">
        <v>0</v>
      </c>
      <c r="AC104" s="23"/>
      <c r="AD104" s="23">
        <v>0</v>
      </c>
      <c r="AE104" s="23"/>
      <c r="AF104" s="23">
        <f t="shared" si="5"/>
        <v>0</v>
      </c>
      <c r="AH104" s="39">
        <f t="shared" si="3"/>
        <v>0</v>
      </c>
      <c r="AJ104" s="25"/>
    </row>
    <row r="105" spans="1:36" x14ac:dyDescent="0.3">
      <c r="A105" s="18" t="s">
        <v>165</v>
      </c>
      <c r="B105" s="18"/>
      <c r="C105" s="18"/>
      <c r="D105" s="18"/>
      <c r="E105" s="18" t="s">
        <v>84</v>
      </c>
      <c r="F105" s="18"/>
      <c r="G105" s="19" t="s">
        <v>58</v>
      </c>
      <c r="H105" s="23"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v>0</v>
      </c>
      <c r="Q105" s="23"/>
      <c r="R105" s="23">
        <v>0</v>
      </c>
      <c r="S105" s="24"/>
      <c r="T105" s="23">
        <v>0</v>
      </c>
      <c r="U105" s="23"/>
      <c r="V105" s="23">
        <v>0</v>
      </c>
      <c r="W105" s="23"/>
      <c r="X105" s="23">
        <v>0</v>
      </c>
      <c r="Y105" s="23"/>
      <c r="Z105" s="23">
        <v>0</v>
      </c>
      <c r="AA105" s="23"/>
      <c r="AB105" s="23">
        <v>0</v>
      </c>
      <c r="AC105" s="23"/>
      <c r="AD105" s="23">
        <v>0</v>
      </c>
      <c r="AE105" s="23"/>
      <c r="AF105" s="23">
        <f t="shared" si="5"/>
        <v>0</v>
      </c>
      <c r="AH105" s="39">
        <f t="shared" si="3"/>
        <v>0</v>
      </c>
      <c r="AJ105" s="25"/>
    </row>
    <row r="106" spans="1:36" x14ac:dyDescent="0.3">
      <c r="A106" s="18" t="s">
        <v>165</v>
      </c>
      <c r="B106" s="18"/>
      <c r="C106" s="18"/>
      <c r="D106" s="18"/>
      <c r="E106" s="18" t="s">
        <v>85</v>
      </c>
      <c r="F106" s="18"/>
      <c r="G106" s="19" t="s">
        <v>86</v>
      </c>
      <c r="H106" s="23">
        <v>3500</v>
      </c>
      <c r="I106" s="23"/>
      <c r="J106" s="23">
        <v>3500</v>
      </c>
      <c r="K106" s="23"/>
      <c r="L106" s="23">
        <v>3500</v>
      </c>
      <c r="M106" s="23"/>
      <c r="N106" s="23">
        <v>3500</v>
      </c>
      <c r="O106" s="23"/>
      <c r="P106" s="23">
        <v>3500</v>
      </c>
      <c r="Q106" s="23"/>
      <c r="R106" s="23">
        <v>3500</v>
      </c>
      <c r="S106" s="24"/>
      <c r="T106" s="23">
        <v>3500</v>
      </c>
      <c r="U106" s="23"/>
      <c r="V106" s="23">
        <v>3500</v>
      </c>
      <c r="W106" s="23"/>
      <c r="X106" s="23">
        <v>3500</v>
      </c>
      <c r="Y106" s="23"/>
      <c r="Z106" s="23">
        <v>3500</v>
      </c>
      <c r="AA106" s="23"/>
      <c r="AB106" s="23">
        <v>3500</v>
      </c>
      <c r="AC106" s="23"/>
      <c r="AD106" s="23">
        <v>3500</v>
      </c>
      <c r="AE106" s="23"/>
      <c r="AF106" s="23">
        <f t="shared" si="5"/>
        <v>42000</v>
      </c>
      <c r="AH106" s="39">
        <f t="shared" si="3"/>
        <v>42000</v>
      </c>
      <c r="AJ106" s="25"/>
    </row>
    <row r="107" spans="1:36" x14ac:dyDescent="0.3">
      <c r="A107" s="18" t="s">
        <v>165</v>
      </c>
      <c r="B107" s="18"/>
      <c r="C107" s="18"/>
      <c r="D107" s="18"/>
      <c r="E107" s="18" t="s">
        <v>164</v>
      </c>
      <c r="F107" s="18"/>
      <c r="G107" s="19"/>
      <c r="H107" s="23">
        <v>0</v>
      </c>
      <c r="I107" s="23"/>
      <c r="J107" s="23">
        <v>3000</v>
      </c>
      <c r="K107" s="23"/>
      <c r="L107" s="23">
        <v>3000</v>
      </c>
      <c r="M107" s="23"/>
      <c r="N107" s="23">
        <v>3000</v>
      </c>
      <c r="O107" s="23"/>
      <c r="P107" s="23">
        <v>3000</v>
      </c>
      <c r="Q107" s="23"/>
      <c r="R107" s="23">
        <v>3000</v>
      </c>
      <c r="S107" s="24"/>
      <c r="T107" s="23">
        <v>3000</v>
      </c>
      <c r="U107" s="23"/>
      <c r="V107" s="23">
        <v>3000</v>
      </c>
      <c r="W107" s="23"/>
      <c r="X107" s="23">
        <v>3000</v>
      </c>
      <c r="Y107" s="23"/>
      <c r="Z107" s="23">
        <v>3000</v>
      </c>
      <c r="AA107" s="23"/>
      <c r="AB107" s="23">
        <v>3000</v>
      </c>
      <c r="AC107" s="23"/>
      <c r="AD107" s="23">
        <v>3000</v>
      </c>
      <c r="AE107" s="23"/>
      <c r="AF107" s="23">
        <f t="shared" ref="AF107" si="6">SUM(H107:AD107)</f>
        <v>33000</v>
      </c>
      <c r="AH107" s="39">
        <f t="shared" si="3"/>
        <v>33000</v>
      </c>
      <c r="AJ107" s="25"/>
    </row>
    <row r="108" spans="1:36" x14ac:dyDescent="0.3">
      <c r="A108" s="18" t="s">
        <v>165</v>
      </c>
      <c r="B108" s="18"/>
      <c r="C108" s="18"/>
      <c r="D108" s="18"/>
      <c r="E108" s="18" t="s">
        <v>87</v>
      </c>
      <c r="F108" s="18"/>
      <c r="G108" s="19" t="s">
        <v>58</v>
      </c>
      <c r="H108" s="23">
        <v>2000</v>
      </c>
      <c r="I108" s="23"/>
      <c r="J108" s="23">
        <v>2000</v>
      </c>
      <c r="K108" s="23"/>
      <c r="L108" s="23">
        <v>2000</v>
      </c>
      <c r="M108" s="23"/>
      <c r="N108" s="23">
        <v>2000</v>
      </c>
      <c r="O108" s="23"/>
      <c r="P108" s="23">
        <v>2000</v>
      </c>
      <c r="Q108" s="23"/>
      <c r="R108" s="23">
        <v>2000</v>
      </c>
      <c r="S108" s="24"/>
      <c r="T108" s="23">
        <v>2000</v>
      </c>
      <c r="U108" s="23"/>
      <c r="V108" s="23">
        <v>2000</v>
      </c>
      <c r="W108" s="23"/>
      <c r="X108" s="23">
        <v>2000</v>
      </c>
      <c r="Y108" s="23"/>
      <c r="Z108" s="23">
        <v>2000</v>
      </c>
      <c r="AA108" s="23"/>
      <c r="AB108" s="23">
        <v>2000</v>
      </c>
      <c r="AC108" s="23"/>
      <c r="AD108" s="23">
        <v>2000</v>
      </c>
      <c r="AE108" s="23"/>
      <c r="AF108" s="23">
        <f t="shared" si="5"/>
        <v>24000</v>
      </c>
      <c r="AH108" s="39">
        <f t="shared" si="3"/>
        <v>24000</v>
      </c>
      <c r="AJ108" s="25"/>
    </row>
    <row r="109" spans="1:36" x14ac:dyDescent="0.3">
      <c r="A109" s="18" t="s">
        <v>165</v>
      </c>
      <c r="B109" s="18"/>
      <c r="C109" s="18"/>
      <c r="D109" s="18"/>
      <c r="E109" s="18" t="s">
        <v>175</v>
      </c>
      <c r="F109" s="18"/>
      <c r="G109" s="19" t="s">
        <v>58</v>
      </c>
      <c r="H109" s="23">
        <v>0</v>
      </c>
      <c r="I109" s="23"/>
      <c r="J109" s="23">
        <v>0</v>
      </c>
      <c r="K109" s="23"/>
      <c r="L109" s="23">
        <v>10000</v>
      </c>
      <c r="M109" s="23"/>
      <c r="N109" s="23">
        <v>0</v>
      </c>
      <c r="O109" s="23"/>
      <c r="P109" s="23">
        <v>0</v>
      </c>
      <c r="Q109" s="23"/>
      <c r="R109" s="23">
        <v>0</v>
      </c>
      <c r="S109" s="24"/>
      <c r="T109" s="23">
        <v>0</v>
      </c>
      <c r="U109" s="23"/>
      <c r="V109" s="23">
        <v>0</v>
      </c>
      <c r="W109" s="23"/>
      <c r="X109" s="23">
        <v>0</v>
      </c>
      <c r="Y109" s="23"/>
      <c r="Z109" s="23">
        <v>0</v>
      </c>
      <c r="AA109" s="23"/>
      <c r="AB109" s="23">
        <v>0</v>
      </c>
      <c r="AC109" s="23"/>
      <c r="AD109" s="23">
        <v>0</v>
      </c>
      <c r="AE109" s="23"/>
      <c r="AF109" s="23">
        <f t="shared" si="5"/>
        <v>10000</v>
      </c>
      <c r="AH109" s="39">
        <f t="shared" si="3"/>
        <v>10000</v>
      </c>
      <c r="AJ109" s="25"/>
    </row>
    <row r="110" spans="1:36" x14ac:dyDescent="0.3">
      <c r="A110" s="18" t="s">
        <v>165</v>
      </c>
      <c r="B110" s="18"/>
      <c r="C110" s="18"/>
      <c r="D110" s="18"/>
      <c r="E110" s="18" t="s">
        <v>176</v>
      </c>
      <c r="F110" s="18"/>
      <c r="G110" s="19"/>
      <c r="H110" s="23">
        <v>500</v>
      </c>
      <c r="I110" s="23"/>
      <c r="J110" s="23"/>
      <c r="K110" s="23"/>
      <c r="L110" s="23">
        <v>200</v>
      </c>
      <c r="M110" s="23"/>
      <c r="N110" s="23"/>
      <c r="O110" s="23"/>
      <c r="P110" s="23"/>
      <c r="Q110" s="23"/>
      <c r="R110" s="23">
        <v>1500</v>
      </c>
      <c r="S110" s="24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>
        <f t="shared" si="5"/>
        <v>2200</v>
      </c>
      <c r="AH110" s="39">
        <f t="shared" si="3"/>
        <v>2200</v>
      </c>
      <c r="AJ110" s="25"/>
    </row>
    <row r="111" spans="1:36" x14ac:dyDescent="0.3">
      <c r="A111" s="18" t="s">
        <v>165</v>
      </c>
      <c r="B111" s="18"/>
      <c r="C111" s="18"/>
      <c r="D111" s="18"/>
      <c r="E111" s="18" t="s">
        <v>161</v>
      </c>
      <c r="F111" s="18"/>
      <c r="G111" s="19"/>
      <c r="H111" s="23">
        <v>393</v>
      </c>
      <c r="I111" s="23"/>
      <c r="J111" s="23">
        <v>50</v>
      </c>
      <c r="K111" s="23"/>
      <c r="L111" s="23">
        <v>6305</v>
      </c>
      <c r="M111" s="23"/>
      <c r="N111" s="23">
        <v>50</v>
      </c>
      <c r="O111" s="23"/>
      <c r="P111" s="23">
        <v>50</v>
      </c>
      <c r="Q111" s="23"/>
      <c r="R111" s="23">
        <v>2750</v>
      </c>
      <c r="S111" s="24"/>
      <c r="T111" s="23">
        <v>50</v>
      </c>
      <c r="U111" s="23"/>
      <c r="V111" s="23">
        <v>50</v>
      </c>
      <c r="W111" s="23"/>
      <c r="X111" s="23">
        <v>50</v>
      </c>
      <c r="Y111" s="23"/>
      <c r="Z111" s="23">
        <v>50</v>
      </c>
      <c r="AA111" s="23"/>
      <c r="AB111" s="23">
        <v>50</v>
      </c>
      <c r="AC111" s="23"/>
      <c r="AD111" s="23">
        <v>50</v>
      </c>
      <c r="AE111" s="23"/>
      <c r="AF111" s="23">
        <f t="shared" si="5"/>
        <v>9898</v>
      </c>
      <c r="AH111" s="39">
        <f t="shared" si="3"/>
        <v>9898</v>
      </c>
      <c r="AJ111" s="25"/>
    </row>
    <row r="112" spans="1:36" x14ac:dyDescent="0.3">
      <c r="A112" s="18"/>
      <c r="B112" s="18"/>
      <c r="C112" s="18"/>
      <c r="D112" s="18"/>
      <c r="E112" s="18" t="s">
        <v>180</v>
      </c>
      <c r="F112" s="18"/>
      <c r="G112" s="19"/>
      <c r="H112" s="23">
        <v>0</v>
      </c>
      <c r="I112" s="23"/>
      <c r="J112" s="23">
        <v>0</v>
      </c>
      <c r="K112" s="23"/>
      <c r="L112" s="23">
        <v>2700</v>
      </c>
      <c r="M112" s="23"/>
      <c r="N112" s="23">
        <v>0</v>
      </c>
      <c r="O112" s="23"/>
      <c r="P112" s="23">
        <v>0</v>
      </c>
      <c r="Q112" s="23"/>
      <c r="R112" s="23">
        <v>0</v>
      </c>
      <c r="S112" s="24"/>
      <c r="T112" s="23">
        <v>0</v>
      </c>
      <c r="U112" s="23"/>
      <c r="V112" s="23">
        <v>0</v>
      </c>
      <c r="W112" s="23"/>
      <c r="X112" s="23">
        <v>0</v>
      </c>
      <c r="Y112" s="23"/>
      <c r="Z112" s="23">
        <v>0</v>
      </c>
      <c r="AA112" s="23"/>
      <c r="AB112" s="23">
        <v>0</v>
      </c>
      <c r="AC112" s="23"/>
      <c r="AD112" s="23">
        <v>0</v>
      </c>
      <c r="AE112" s="23"/>
      <c r="AF112" s="23">
        <f t="shared" ref="AF112" si="7">SUM(H112:AD112)</f>
        <v>2700</v>
      </c>
      <c r="AH112" s="39"/>
      <c r="AJ112" s="25"/>
    </row>
    <row r="113" spans="1:36" x14ac:dyDescent="0.3">
      <c r="A113" s="18" t="s">
        <v>165</v>
      </c>
      <c r="B113" s="18"/>
      <c r="C113" s="18"/>
      <c r="D113" s="18"/>
      <c r="E113" s="18" t="s">
        <v>88</v>
      </c>
      <c r="F113" s="18"/>
      <c r="G113" s="19" t="s">
        <v>48</v>
      </c>
      <c r="H113" s="23">
        <v>5400</v>
      </c>
      <c r="I113" s="23"/>
      <c r="J113" s="23">
        <v>5400</v>
      </c>
      <c r="K113" s="23"/>
      <c r="L113" s="23">
        <v>5400</v>
      </c>
      <c r="M113" s="23"/>
      <c r="N113" s="23">
        <v>5400</v>
      </c>
      <c r="O113" s="23"/>
      <c r="P113" s="23">
        <v>5400</v>
      </c>
      <c r="Q113" s="23"/>
      <c r="R113" s="23">
        <v>5400</v>
      </c>
      <c r="S113" s="24"/>
      <c r="T113" s="23">
        <v>5400</v>
      </c>
      <c r="U113" s="23"/>
      <c r="V113" s="23">
        <v>5400</v>
      </c>
      <c r="W113" s="23"/>
      <c r="X113" s="23">
        <v>5400</v>
      </c>
      <c r="Y113" s="23"/>
      <c r="Z113" s="23">
        <v>5400</v>
      </c>
      <c r="AA113" s="23"/>
      <c r="AB113" s="23">
        <v>5400</v>
      </c>
      <c r="AC113" s="23"/>
      <c r="AD113" s="23">
        <v>5400</v>
      </c>
      <c r="AE113" s="23"/>
      <c r="AF113" s="23">
        <f t="shared" si="5"/>
        <v>64800</v>
      </c>
      <c r="AH113" s="39">
        <f t="shared" si="3"/>
        <v>64800</v>
      </c>
      <c r="AJ113" s="25"/>
    </row>
    <row r="114" spans="1:36" x14ac:dyDescent="0.3">
      <c r="A114" s="18"/>
      <c r="B114" s="18"/>
      <c r="C114" s="18"/>
      <c r="D114" s="18"/>
      <c r="E114" s="18" t="s">
        <v>89</v>
      </c>
      <c r="F114" s="18"/>
      <c r="G114" s="19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 t="s">
        <v>13</v>
      </c>
      <c r="AH114" s="39">
        <f t="shared" si="3"/>
        <v>0</v>
      </c>
      <c r="AJ114" s="25"/>
    </row>
    <row r="115" spans="1:36" x14ac:dyDescent="0.3">
      <c r="A115" s="18" t="s">
        <v>165</v>
      </c>
      <c r="B115" s="18"/>
      <c r="C115" s="18"/>
      <c r="D115" s="18"/>
      <c r="E115" s="18"/>
      <c r="F115" s="18" t="s">
        <v>90</v>
      </c>
      <c r="G115" s="19" t="s">
        <v>58</v>
      </c>
      <c r="H115" s="23"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v>0</v>
      </c>
      <c r="Q115" s="23"/>
      <c r="R115" s="23">
        <v>0</v>
      </c>
      <c r="S115" s="24"/>
      <c r="T115" s="23">
        <v>0</v>
      </c>
      <c r="U115" s="23"/>
      <c r="V115" s="23">
        <v>0</v>
      </c>
      <c r="W115" s="23"/>
      <c r="X115" s="23">
        <v>0</v>
      </c>
      <c r="Y115" s="23"/>
      <c r="Z115" s="23">
        <v>0</v>
      </c>
      <c r="AA115" s="23"/>
      <c r="AB115" s="23">
        <v>0</v>
      </c>
      <c r="AC115" s="23"/>
      <c r="AD115" s="23">
        <v>0</v>
      </c>
      <c r="AE115" s="23"/>
      <c r="AF115" s="23">
        <f t="shared" si="5"/>
        <v>0</v>
      </c>
      <c r="AH115" s="39">
        <f t="shared" si="3"/>
        <v>0</v>
      </c>
      <c r="AJ115" s="25"/>
    </row>
    <row r="116" spans="1:36" x14ac:dyDescent="0.3">
      <c r="A116" s="18" t="s">
        <v>165</v>
      </c>
      <c r="B116" s="18"/>
      <c r="C116" s="18"/>
      <c r="D116" s="18"/>
      <c r="E116" s="18"/>
      <c r="F116" s="18" t="s">
        <v>91</v>
      </c>
      <c r="G116" s="19" t="s">
        <v>58</v>
      </c>
      <c r="H116" s="23"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v>0</v>
      </c>
      <c r="Q116" s="23"/>
      <c r="R116" s="23">
        <v>0</v>
      </c>
      <c r="S116" s="24"/>
      <c r="T116" s="23">
        <v>0</v>
      </c>
      <c r="U116" s="23"/>
      <c r="V116" s="23">
        <v>0</v>
      </c>
      <c r="W116" s="23"/>
      <c r="X116" s="23">
        <v>0</v>
      </c>
      <c r="Y116" s="23"/>
      <c r="Z116" s="23">
        <v>0</v>
      </c>
      <c r="AA116" s="23"/>
      <c r="AB116" s="23">
        <v>0</v>
      </c>
      <c r="AC116" s="23"/>
      <c r="AD116" s="23">
        <v>0</v>
      </c>
      <c r="AE116" s="23"/>
      <c r="AF116" s="23">
        <f t="shared" si="5"/>
        <v>0</v>
      </c>
      <c r="AH116" s="39">
        <f t="shared" si="3"/>
        <v>0</v>
      </c>
      <c r="AJ116" s="25"/>
    </row>
    <row r="117" spans="1:36" ht="19.5" thickBot="1" x14ac:dyDescent="0.35">
      <c r="A117" s="18" t="s">
        <v>165</v>
      </c>
      <c r="B117" s="18"/>
      <c r="C117" s="18"/>
      <c r="D117" s="18"/>
      <c r="E117" s="18"/>
      <c r="F117" s="18" t="s">
        <v>92</v>
      </c>
      <c r="G117" s="19" t="s">
        <v>58</v>
      </c>
      <c r="H117" s="26">
        <v>100</v>
      </c>
      <c r="I117" s="23"/>
      <c r="J117" s="26">
        <v>100</v>
      </c>
      <c r="K117" s="23"/>
      <c r="L117" s="26">
        <v>100</v>
      </c>
      <c r="M117" s="23"/>
      <c r="N117" s="26">
        <v>100</v>
      </c>
      <c r="O117" s="23"/>
      <c r="P117" s="26">
        <v>100</v>
      </c>
      <c r="Q117" s="23"/>
      <c r="R117" s="26">
        <v>100</v>
      </c>
      <c r="S117" s="24"/>
      <c r="T117" s="26">
        <v>100</v>
      </c>
      <c r="U117" s="23"/>
      <c r="V117" s="26">
        <v>100</v>
      </c>
      <c r="W117" s="23"/>
      <c r="X117" s="26">
        <v>100</v>
      </c>
      <c r="Y117" s="23"/>
      <c r="Z117" s="26">
        <v>100</v>
      </c>
      <c r="AA117" s="23"/>
      <c r="AB117" s="26">
        <v>100</v>
      </c>
      <c r="AC117" s="23"/>
      <c r="AD117" s="26">
        <v>100</v>
      </c>
      <c r="AE117" s="23"/>
      <c r="AF117" s="26">
        <f t="shared" si="5"/>
        <v>1200</v>
      </c>
      <c r="AH117" s="39">
        <f t="shared" si="3"/>
        <v>1200</v>
      </c>
      <c r="AJ117" s="25"/>
    </row>
    <row r="118" spans="1:36" x14ac:dyDescent="0.3">
      <c r="A118" s="18"/>
      <c r="B118" s="18"/>
      <c r="C118" s="18"/>
      <c r="D118" s="18"/>
      <c r="E118" s="18" t="s">
        <v>93</v>
      </c>
      <c r="F118" s="18"/>
      <c r="G118" s="19"/>
      <c r="H118" s="23">
        <f>ROUND(SUM(H114:H117),5)</f>
        <v>100</v>
      </c>
      <c r="I118" s="23"/>
      <c r="J118" s="23">
        <f>ROUND(SUM(J114:J117),5)</f>
        <v>100</v>
      </c>
      <c r="K118" s="23"/>
      <c r="L118" s="23">
        <f>ROUND(SUM(L114:L117),5)</f>
        <v>100</v>
      </c>
      <c r="M118" s="23"/>
      <c r="N118" s="23">
        <f>ROUND(SUM(N114:N117),5)</f>
        <v>100</v>
      </c>
      <c r="O118" s="23"/>
      <c r="P118" s="23">
        <f>ROUND(SUM(P114:P117),5)</f>
        <v>100</v>
      </c>
      <c r="Q118" s="23"/>
      <c r="R118" s="23">
        <f>ROUND(SUM(R114:R117),5)</f>
        <v>100</v>
      </c>
      <c r="S118" s="24"/>
      <c r="T118" s="23">
        <f>ROUND(SUM(T114:T117),5)</f>
        <v>100</v>
      </c>
      <c r="U118" s="23"/>
      <c r="V118" s="23">
        <f>ROUND(SUM(V114:V117),5)</f>
        <v>100</v>
      </c>
      <c r="W118" s="23"/>
      <c r="X118" s="23">
        <f>ROUND(SUM(X114:X117),5)</f>
        <v>100</v>
      </c>
      <c r="Y118" s="23"/>
      <c r="Z118" s="23">
        <f>ROUND(SUM(Z114:Z117),5)</f>
        <v>100</v>
      </c>
      <c r="AA118" s="23"/>
      <c r="AB118" s="23">
        <f>ROUND(SUM(AB114:AB117),5)</f>
        <v>100</v>
      </c>
      <c r="AC118" s="23"/>
      <c r="AD118" s="23">
        <f>ROUND(SUM(AD114:AD117),5)</f>
        <v>100</v>
      </c>
      <c r="AE118" s="23"/>
      <c r="AF118" s="23">
        <f t="shared" si="5"/>
        <v>1200</v>
      </c>
      <c r="AH118" s="39">
        <f t="shared" si="3"/>
        <v>1200</v>
      </c>
      <c r="AJ118" s="25"/>
    </row>
    <row r="119" spans="1:36" x14ac:dyDescent="0.3">
      <c r="A119" s="18"/>
      <c r="B119" s="18"/>
      <c r="C119" s="18"/>
      <c r="D119" s="18"/>
      <c r="E119" s="18" t="s">
        <v>94</v>
      </c>
      <c r="F119" s="18"/>
      <c r="G119" s="19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>
        <f t="shared" si="5"/>
        <v>0</v>
      </c>
      <c r="AH119" s="39">
        <f t="shared" si="3"/>
        <v>0</v>
      </c>
      <c r="AJ119" s="25"/>
    </row>
    <row r="120" spans="1:36" x14ac:dyDescent="0.3">
      <c r="A120" s="18" t="s">
        <v>165</v>
      </c>
      <c r="B120" s="18"/>
      <c r="C120" s="18"/>
      <c r="D120" s="18"/>
      <c r="E120" s="18"/>
      <c r="F120" s="18" t="s">
        <v>95</v>
      </c>
      <c r="G120" s="19" t="s">
        <v>58</v>
      </c>
      <c r="H120" s="23"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v>0</v>
      </c>
      <c r="Q120" s="23"/>
      <c r="R120" s="23">
        <v>0</v>
      </c>
      <c r="S120" s="24"/>
      <c r="T120" s="23">
        <v>0</v>
      </c>
      <c r="U120" s="23"/>
      <c r="V120" s="23">
        <v>0</v>
      </c>
      <c r="W120" s="23"/>
      <c r="X120" s="23">
        <v>0</v>
      </c>
      <c r="Y120" s="23"/>
      <c r="Z120" s="23">
        <v>0</v>
      </c>
      <c r="AA120" s="23"/>
      <c r="AB120" s="23">
        <v>0</v>
      </c>
      <c r="AC120" s="23"/>
      <c r="AD120" s="23">
        <v>0</v>
      </c>
      <c r="AE120" s="23"/>
      <c r="AF120" s="23">
        <f t="shared" si="5"/>
        <v>0</v>
      </c>
      <c r="AH120" s="39">
        <f t="shared" si="3"/>
        <v>0</v>
      </c>
      <c r="AJ120" s="25"/>
    </row>
    <row r="121" spans="1:36" x14ac:dyDescent="0.3">
      <c r="A121" s="18" t="s">
        <v>165</v>
      </c>
      <c r="B121" s="18"/>
      <c r="C121" s="18"/>
      <c r="D121" s="18"/>
      <c r="E121" s="18"/>
      <c r="F121" s="18" t="s">
        <v>96</v>
      </c>
      <c r="G121" s="19" t="s">
        <v>58</v>
      </c>
      <c r="H121" s="23">
        <v>2925</v>
      </c>
      <c r="I121" s="23"/>
      <c r="J121" s="23">
        <v>2925</v>
      </c>
      <c r="K121" s="23"/>
      <c r="L121" s="23">
        <v>2925</v>
      </c>
      <c r="M121" s="23"/>
      <c r="N121" s="23">
        <v>2925</v>
      </c>
      <c r="O121" s="23"/>
      <c r="P121" s="23">
        <v>2925</v>
      </c>
      <c r="Q121" s="23"/>
      <c r="R121" s="23">
        <v>2925</v>
      </c>
      <c r="S121" s="24"/>
      <c r="T121" s="23">
        <v>2925</v>
      </c>
      <c r="U121" s="23"/>
      <c r="V121" s="23">
        <v>2925</v>
      </c>
      <c r="W121" s="23"/>
      <c r="X121" s="23">
        <v>2925</v>
      </c>
      <c r="Y121" s="23"/>
      <c r="Z121" s="23">
        <v>2925</v>
      </c>
      <c r="AA121" s="23"/>
      <c r="AB121" s="23">
        <v>2925</v>
      </c>
      <c r="AC121" s="23"/>
      <c r="AD121" s="23">
        <v>2925</v>
      </c>
      <c r="AE121" s="23"/>
      <c r="AF121" s="23">
        <f t="shared" si="5"/>
        <v>35100</v>
      </c>
      <c r="AH121" s="39">
        <f t="shared" si="3"/>
        <v>35100</v>
      </c>
      <c r="AJ121" s="25"/>
    </row>
    <row r="122" spans="1:36" ht="19.5" thickBot="1" x14ac:dyDescent="0.35">
      <c r="A122" s="18" t="s">
        <v>165</v>
      </c>
      <c r="B122" s="18"/>
      <c r="C122" s="18"/>
      <c r="D122" s="18"/>
      <c r="E122" s="18"/>
      <c r="F122" s="18" t="s">
        <v>177</v>
      </c>
      <c r="G122" s="19" t="s">
        <v>58</v>
      </c>
      <c r="H122" s="26">
        <v>0</v>
      </c>
      <c r="I122" s="23"/>
      <c r="J122" s="26">
        <v>0</v>
      </c>
      <c r="K122" s="23"/>
      <c r="L122" s="26">
        <v>0</v>
      </c>
      <c r="M122" s="23"/>
      <c r="N122" s="26">
        <v>0</v>
      </c>
      <c r="O122" s="23"/>
      <c r="P122" s="26">
        <v>0</v>
      </c>
      <c r="Q122" s="23"/>
      <c r="R122" s="26">
        <v>0</v>
      </c>
      <c r="S122" s="24"/>
      <c r="T122" s="26">
        <v>0</v>
      </c>
      <c r="U122" s="23"/>
      <c r="V122" s="26">
        <v>0</v>
      </c>
      <c r="W122" s="23"/>
      <c r="X122" s="26">
        <v>0</v>
      </c>
      <c r="Y122" s="23"/>
      <c r="Z122" s="26">
        <v>0</v>
      </c>
      <c r="AA122" s="23"/>
      <c r="AB122" s="26">
        <v>0</v>
      </c>
      <c r="AC122" s="23"/>
      <c r="AD122" s="26">
        <v>0</v>
      </c>
      <c r="AE122" s="23"/>
      <c r="AF122" s="26">
        <f t="shared" si="5"/>
        <v>0</v>
      </c>
      <c r="AH122" s="39">
        <f t="shared" si="3"/>
        <v>0</v>
      </c>
      <c r="AJ122" s="25"/>
    </row>
    <row r="123" spans="1:36" x14ac:dyDescent="0.3">
      <c r="A123" s="18"/>
      <c r="B123" s="18"/>
      <c r="C123" s="18"/>
      <c r="D123" s="18"/>
      <c r="E123" s="18" t="s">
        <v>97</v>
      </c>
      <c r="F123" s="18"/>
      <c r="G123" s="19"/>
      <c r="H123" s="23">
        <f>ROUND(SUM(H119:H122),5)</f>
        <v>2925</v>
      </c>
      <c r="I123" s="23"/>
      <c r="J123" s="23">
        <f>ROUND(SUM(J119:J122),5)</f>
        <v>2925</v>
      </c>
      <c r="K123" s="23"/>
      <c r="L123" s="23">
        <f>ROUND(SUM(L119:L122),5)</f>
        <v>2925</v>
      </c>
      <c r="M123" s="23"/>
      <c r="N123" s="23">
        <f>ROUND(SUM(N119:N122),5)</f>
        <v>2925</v>
      </c>
      <c r="O123" s="23"/>
      <c r="P123" s="23">
        <f>ROUND(SUM(P119:P122),5)</f>
        <v>2925</v>
      </c>
      <c r="Q123" s="23"/>
      <c r="R123" s="23">
        <f>ROUND(SUM(R119:R122),5)</f>
        <v>2925</v>
      </c>
      <c r="S123" s="24"/>
      <c r="T123" s="23">
        <f>ROUND(SUM(T119:T122),5)</f>
        <v>2925</v>
      </c>
      <c r="U123" s="23"/>
      <c r="V123" s="23">
        <f>ROUND(SUM(V119:V122),5)</f>
        <v>2925</v>
      </c>
      <c r="W123" s="23"/>
      <c r="X123" s="23">
        <f>ROUND(SUM(X119:X122),5)</f>
        <v>2925</v>
      </c>
      <c r="Y123" s="23"/>
      <c r="Z123" s="23">
        <f>ROUND(SUM(Z119:Z122),5)</f>
        <v>2925</v>
      </c>
      <c r="AA123" s="23"/>
      <c r="AB123" s="23">
        <f>ROUND(SUM(AB119:AB122),5)</f>
        <v>2925</v>
      </c>
      <c r="AC123" s="23"/>
      <c r="AD123" s="23">
        <f>ROUND(SUM(AD119:AD122),5)</f>
        <v>2925</v>
      </c>
      <c r="AE123" s="23"/>
      <c r="AF123" s="23">
        <f t="shared" si="5"/>
        <v>35100</v>
      </c>
      <c r="AH123" s="39">
        <f t="shared" si="3"/>
        <v>35100</v>
      </c>
      <c r="AJ123" s="25"/>
    </row>
    <row r="124" spans="1:36" x14ac:dyDescent="0.3">
      <c r="A124" s="18"/>
      <c r="B124" s="18"/>
      <c r="C124" s="18"/>
      <c r="D124" s="18"/>
      <c r="E124" s="18" t="s">
        <v>98</v>
      </c>
      <c r="F124" s="18"/>
      <c r="G124" s="19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 t="s">
        <v>13</v>
      </c>
      <c r="AH124" s="39">
        <f t="shared" si="3"/>
        <v>0</v>
      </c>
      <c r="AJ124" s="25"/>
    </row>
    <row r="125" spans="1:36" x14ac:dyDescent="0.3">
      <c r="A125" s="18" t="s">
        <v>147</v>
      </c>
      <c r="B125" s="18"/>
      <c r="C125" s="18"/>
      <c r="D125" s="18"/>
      <c r="E125" s="18"/>
      <c r="F125" s="18" t="s">
        <v>99</v>
      </c>
      <c r="G125" s="19"/>
      <c r="H125" s="23"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v>0</v>
      </c>
      <c r="Q125" s="23"/>
      <c r="R125" s="23">
        <v>0</v>
      </c>
      <c r="S125" s="24"/>
      <c r="T125" s="23">
        <v>0</v>
      </c>
      <c r="U125" s="23"/>
      <c r="V125" s="23">
        <v>0</v>
      </c>
      <c r="W125" s="23"/>
      <c r="X125" s="23">
        <v>0</v>
      </c>
      <c r="Y125" s="23"/>
      <c r="Z125" s="23">
        <v>0</v>
      </c>
      <c r="AA125" s="23"/>
      <c r="AB125" s="23">
        <v>0</v>
      </c>
      <c r="AC125" s="23"/>
      <c r="AD125" s="23">
        <v>0</v>
      </c>
      <c r="AE125" s="23"/>
      <c r="AF125" s="23">
        <f t="shared" si="5"/>
        <v>0</v>
      </c>
      <c r="AH125" s="39">
        <f t="shared" si="3"/>
        <v>0</v>
      </c>
      <c r="AJ125" s="25"/>
    </row>
    <row r="126" spans="1:36" ht="19.5" thickBot="1" x14ac:dyDescent="0.35">
      <c r="A126" s="18" t="s">
        <v>147</v>
      </c>
      <c r="B126" s="18"/>
      <c r="C126" s="18"/>
      <c r="D126" s="18"/>
      <c r="E126" s="18"/>
      <c r="F126" s="18" t="s">
        <v>100</v>
      </c>
      <c r="G126" s="19" t="s">
        <v>58</v>
      </c>
      <c r="H126" s="26">
        <v>7900</v>
      </c>
      <c r="I126" s="23"/>
      <c r="J126" s="26">
        <v>7900</v>
      </c>
      <c r="K126" s="23"/>
      <c r="L126" s="26">
        <v>7900</v>
      </c>
      <c r="M126" s="23"/>
      <c r="N126" s="26">
        <v>7900</v>
      </c>
      <c r="O126" s="23"/>
      <c r="P126" s="26">
        <v>7900</v>
      </c>
      <c r="Q126" s="23"/>
      <c r="R126" s="26">
        <v>7900</v>
      </c>
      <c r="S126" s="24"/>
      <c r="T126" s="26">
        <v>7900</v>
      </c>
      <c r="U126" s="23"/>
      <c r="V126" s="26">
        <v>7900</v>
      </c>
      <c r="W126" s="23"/>
      <c r="X126" s="26">
        <v>7900</v>
      </c>
      <c r="Y126" s="23"/>
      <c r="Z126" s="26">
        <v>7900</v>
      </c>
      <c r="AA126" s="23"/>
      <c r="AB126" s="26">
        <v>7900</v>
      </c>
      <c r="AC126" s="23"/>
      <c r="AD126" s="26">
        <v>7900</v>
      </c>
      <c r="AE126" s="23"/>
      <c r="AF126" s="26">
        <f t="shared" si="5"/>
        <v>94800</v>
      </c>
      <c r="AH126" s="39">
        <f t="shared" si="3"/>
        <v>94800</v>
      </c>
      <c r="AJ126" s="25"/>
    </row>
    <row r="127" spans="1:36" x14ac:dyDescent="0.3">
      <c r="A127" s="18"/>
      <c r="B127" s="18"/>
      <c r="C127" s="18"/>
      <c r="D127" s="18"/>
      <c r="E127" s="18" t="s">
        <v>101</v>
      </c>
      <c r="F127" s="18"/>
      <c r="G127" s="19"/>
      <c r="H127" s="23">
        <f>ROUND(SUM(H124:H126),5)</f>
        <v>7900</v>
      </c>
      <c r="I127" s="23"/>
      <c r="J127" s="23">
        <f>ROUND(SUM(J124:J126),5)</f>
        <v>7900</v>
      </c>
      <c r="K127" s="23"/>
      <c r="L127" s="23">
        <f>ROUND(SUM(L124:L126),5)</f>
        <v>7900</v>
      </c>
      <c r="M127" s="23"/>
      <c r="N127" s="23">
        <f>ROUND(SUM(N124:N126),5)</f>
        <v>7900</v>
      </c>
      <c r="O127" s="23"/>
      <c r="P127" s="23">
        <f>ROUND(SUM(P124:P126),5)</f>
        <v>7900</v>
      </c>
      <c r="Q127" s="23"/>
      <c r="R127" s="23">
        <f>ROUND(SUM(R124:R126),5)</f>
        <v>7900</v>
      </c>
      <c r="S127" s="24"/>
      <c r="T127" s="23">
        <f>ROUND(SUM(T124:T126),5)</f>
        <v>7900</v>
      </c>
      <c r="U127" s="23"/>
      <c r="V127" s="23">
        <f>ROUND(SUM(V124:V126),5)</f>
        <v>7900</v>
      </c>
      <c r="W127" s="23"/>
      <c r="X127" s="23">
        <f>ROUND(SUM(X124:X126),5)</f>
        <v>7900</v>
      </c>
      <c r="Y127" s="23"/>
      <c r="Z127" s="23">
        <f>ROUND(SUM(Z124:Z126),5)</f>
        <v>7900</v>
      </c>
      <c r="AA127" s="23"/>
      <c r="AB127" s="23">
        <f>ROUND(SUM(AB124:AB126),5)</f>
        <v>7900</v>
      </c>
      <c r="AC127" s="23"/>
      <c r="AD127" s="23">
        <f>ROUND(SUM(AD124:AD126),5)</f>
        <v>7900</v>
      </c>
      <c r="AE127" s="23"/>
      <c r="AF127" s="23">
        <f t="shared" si="5"/>
        <v>94800</v>
      </c>
      <c r="AH127" s="39">
        <f t="shared" si="3"/>
        <v>94800</v>
      </c>
      <c r="AJ127" s="25"/>
    </row>
    <row r="128" spans="1:36" x14ac:dyDescent="0.3">
      <c r="A128" s="18"/>
      <c r="B128" s="18"/>
      <c r="C128" s="18"/>
      <c r="D128" s="18"/>
      <c r="E128" s="18" t="s">
        <v>102</v>
      </c>
      <c r="F128" s="18"/>
      <c r="G128" s="19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 t="s">
        <v>13</v>
      </c>
      <c r="AH128" s="39">
        <f t="shared" si="3"/>
        <v>0</v>
      </c>
      <c r="AJ128" s="25"/>
    </row>
    <row r="129" spans="1:36" x14ac:dyDescent="0.3">
      <c r="A129" s="18" t="s">
        <v>147</v>
      </c>
      <c r="B129" s="18"/>
      <c r="C129" s="18"/>
      <c r="D129" s="18"/>
      <c r="E129" s="18"/>
      <c r="F129" s="18" t="s">
        <v>103</v>
      </c>
      <c r="G129" s="19" t="s">
        <v>48</v>
      </c>
      <c r="H129" s="23">
        <v>2000</v>
      </c>
      <c r="I129" s="23"/>
      <c r="J129" s="23">
        <v>2000</v>
      </c>
      <c r="K129" s="23"/>
      <c r="L129" s="23">
        <v>2000</v>
      </c>
      <c r="M129" s="23"/>
      <c r="N129" s="23">
        <v>2000</v>
      </c>
      <c r="O129" s="23"/>
      <c r="P129" s="23">
        <v>2000</v>
      </c>
      <c r="Q129" s="23"/>
      <c r="R129" s="23">
        <v>2000</v>
      </c>
      <c r="S129" s="24"/>
      <c r="T129" s="23">
        <v>2000</v>
      </c>
      <c r="U129" s="23"/>
      <c r="V129" s="23">
        <v>2000</v>
      </c>
      <c r="W129" s="23"/>
      <c r="X129" s="23">
        <v>2000</v>
      </c>
      <c r="Y129" s="23"/>
      <c r="Z129" s="23">
        <v>2000</v>
      </c>
      <c r="AA129" s="23"/>
      <c r="AB129" s="23">
        <v>2000</v>
      </c>
      <c r="AC129" s="23"/>
      <c r="AD129" s="23">
        <v>2000</v>
      </c>
      <c r="AE129" s="23"/>
      <c r="AF129" s="23">
        <f t="shared" si="5"/>
        <v>24000</v>
      </c>
      <c r="AH129" s="39">
        <f t="shared" si="3"/>
        <v>24000</v>
      </c>
      <c r="AJ129" s="25"/>
    </row>
    <row r="130" spans="1:36" ht="19.5" thickBot="1" x14ac:dyDescent="0.35">
      <c r="A130" s="18" t="s">
        <v>165</v>
      </c>
      <c r="B130" s="18"/>
      <c r="C130" s="18"/>
      <c r="D130" s="18"/>
      <c r="E130" s="18"/>
      <c r="F130" s="18" t="s">
        <v>142</v>
      </c>
      <c r="G130" s="19" t="s">
        <v>58</v>
      </c>
      <c r="H130" s="27">
        <v>300</v>
      </c>
      <c r="I130" s="23"/>
      <c r="J130" s="27">
        <v>300</v>
      </c>
      <c r="K130" s="23"/>
      <c r="L130" s="27">
        <v>300</v>
      </c>
      <c r="M130" s="23"/>
      <c r="N130" s="27">
        <v>300</v>
      </c>
      <c r="O130" s="23"/>
      <c r="P130" s="27">
        <v>300</v>
      </c>
      <c r="Q130" s="23"/>
      <c r="R130" s="27">
        <v>300</v>
      </c>
      <c r="S130" s="24"/>
      <c r="T130" s="27">
        <v>300</v>
      </c>
      <c r="U130" s="23"/>
      <c r="V130" s="27">
        <v>300</v>
      </c>
      <c r="W130" s="23"/>
      <c r="X130" s="27">
        <v>300</v>
      </c>
      <c r="Y130" s="23"/>
      <c r="Z130" s="27">
        <v>300</v>
      </c>
      <c r="AA130" s="23"/>
      <c r="AB130" s="27">
        <v>300</v>
      </c>
      <c r="AC130" s="26"/>
      <c r="AD130" s="27">
        <v>300</v>
      </c>
      <c r="AE130" s="23"/>
      <c r="AF130" s="27">
        <f t="shared" si="5"/>
        <v>3600</v>
      </c>
      <c r="AH130" s="39">
        <f t="shared" si="3"/>
        <v>3600</v>
      </c>
      <c r="AJ130" s="25"/>
    </row>
    <row r="131" spans="1:36" x14ac:dyDescent="0.3">
      <c r="A131" s="18" t="s">
        <v>165</v>
      </c>
      <c r="B131" s="18"/>
      <c r="C131" s="18"/>
      <c r="D131" s="18"/>
      <c r="E131" s="18"/>
      <c r="F131" s="18" t="s">
        <v>141</v>
      </c>
      <c r="G131" s="19"/>
      <c r="H131" s="27">
        <v>125</v>
      </c>
      <c r="I131" s="23"/>
      <c r="J131" s="27">
        <v>125</v>
      </c>
      <c r="K131" s="23"/>
      <c r="L131" s="27">
        <v>125</v>
      </c>
      <c r="M131" s="23"/>
      <c r="N131" s="27">
        <v>325</v>
      </c>
      <c r="O131" s="23"/>
      <c r="P131" s="27">
        <v>125</v>
      </c>
      <c r="Q131" s="23"/>
      <c r="R131" s="27">
        <v>125</v>
      </c>
      <c r="S131" s="24"/>
      <c r="T131" s="27">
        <v>125</v>
      </c>
      <c r="U131" s="23"/>
      <c r="V131" s="27">
        <v>125</v>
      </c>
      <c r="W131" s="23"/>
      <c r="X131" s="27">
        <v>125</v>
      </c>
      <c r="Y131" s="23"/>
      <c r="Z131" s="27">
        <v>125</v>
      </c>
      <c r="AA131" s="23"/>
      <c r="AB131" s="27">
        <v>125</v>
      </c>
      <c r="AC131" s="27"/>
      <c r="AD131" s="27">
        <v>125</v>
      </c>
      <c r="AE131" s="23"/>
      <c r="AF131" s="27">
        <f t="shared" si="5"/>
        <v>1700</v>
      </c>
      <c r="AH131" s="39">
        <f t="shared" si="3"/>
        <v>1700</v>
      </c>
      <c r="AJ131" s="25"/>
    </row>
    <row r="132" spans="1:36" ht="19.5" thickBot="1" x14ac:dyDescent="0.35">
      <c r="A132" s="18"/>
      <c r="B132" s="18"/>
      <c r="C132" s="18"/>
      <c r="D132" s="18"/>
      <c r="E132" s="18"/>
      <c r="F132" s="18" t="s">
        <v>162</v>
      </c>
      <c r="G132" s="19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4"/>
      <c r="T132" s="26"/>
      <c r="U132" s="23"/>
      <c r="V132" s="26"/>
      <c r="W132" s="23"/>
      <c r="X132" s="26"/>
      <c r="Y132" s="23"/>
      <c r="Z132" s="26"/>
      <c r="AA132" s="23"/>
      <c r="AB132" s="26"/>
      <c r="AC132" s="27"/>
      <c r="AD132" s="26"/>
      <c r="AE132" s="23"/>
      <c r="AF132" s="26"/>
      <c r="AH132" s="39">
        <f t="shared" si="3"/>
        <v>0</v>
      </c>
      <c r="AJ132" s="25"/>
    </row>
    <row r="133" spans="1:36" x14ac:dyDescent="0.3">
      <c r="A133" s="18"/>
      <c r="B133" s="18"/>
      <c r="C133" s="18"/>
      <c r="D133" s="18"/>
      <c r="E133" s="18" t="s">
        <v>104</v>
      </c>
      <c r="F133" s="18"/>
      <c r="G133" s="19"/>
      <c r="H133" s="23">
        <f>ROUND(SUM(H128:H132),5)</f>
        <v>2425</v>
      </c>
      <c r="I133" s="23"/>
      <c r="J133" s="23">
        <f>ROUND(SUM(J128:J132),5)</f>
        <v>2425</v>
      </c>
      <c r="K133" s="23"/>
      <c r="L133" s="23">
        <f>ROUND(SUM(L128:L132),5)</f>
        <v>2425</v>
      </c>
      <c r="M133" s="23"/>
      <c r="N133" s="23">
        <f>ROUND(SUM(N128:N132),5)</f>
        <v>2625</v>
      </c>
      <c r="O133" s="23"/>
      <c r="P133" s="23">
        <f>ROUND(SUM(P128:P132),5)</f>
        <v>2425</v>
      </c>
      <c r="Q133" s="23"/>
      <c r="R133" s="23">
        <f>ROUND(SUM(R128:R132),5)</f>
        <v>2425</v>
      </c>
      <c r="S133" s="24"/>
      <c r="T133" s="23">
        <f>ROUND(SUM(T128:T132),5)</f>
        <v>2425</v>
      </c>
      <c r="U133" s="23"/>
      <c r="V133" s="23">
        <f>ROUND(SUM(V128:V132),5)</f>
        <v>2425</v>
      </c>
      <c r="W133" s="23"/>
      <c r="X133" s="23">
        <f>ROUND(SUM(X128:X132),5)</f>
        <v>2425</v>
      </c>
      <c r="Y133" s="23"/>
      <c r="Z133" s="23">
        <f>ROUND(SUM(Z128:Z132),5)</f>
        <v>2425</v>
      </c>
      <c r="AA133" s="23"/>
      <c r="AB133" s="23">
        <f>ROUND(SUM(AB128:AB132),5)</f>
        <v>2425</v>
      </c>
      <c r="AC133" s="23"/>
      <c r="AD133" s="23">
        <f>ROUND(SUM(AD128:AD132),5)</f>
        <v>2425</v>
      </c>
      <c r="AE133" s="23"/>
      <c r="AF133" s="23">
        <f t="shared" si="5"/>
        <v>29300</v>
      </c>
      <c r="AH133" s="39">
        <f t="shared" si="3"/>
        <v>29300</v>
      </c>
      <c r="AJ133" s="25"/>
    </row>
    <row r="134" spans="1:36" x14ac:dyDescent="0.3">
      <c r="A134" s="18"/>
      <c r="B134" s="18"/>
      <c r="C134" s="18"/>
      <c r="D134" s="18"/>
      <c r="E134" s="18" t="s">
        <v>105</v>
      </c>
      <c r="F134" s="18"/>
      <c r="G134" s="19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 t="s">
        <v>13</v>
      </c>
      <c r="AH134" s="39">
        <f t="shared" si="3"/>
        <v>0</v>
      </c>
      <c r="AJ134" s="25"/>
    </row>
    <row r="135" spans="1:36" x14ac:dyDescent="0.3">
      <c r="A135" s="18" t="s">
        <v>147</v>
      </c>
      <c r="B135" s="18"/>
      <c r="C135" s="18"/>
      <c r="D135" s="18"/>
      <c r="E135" s="18"/>
      <c r="F135" s="18" t="s">
        <v>106</v>
      </c>
      <c r="G135" s="19" t="s">
        <v>58</v>
      </c>
      <c r="H135" s="23">
        <v>4000</v>
      </c>
      <c r="I135" s="23"/>
      <c r="J135" s="23">
        <v>4000</v>
      </c>
      <c r="K135" s="23"/>
      <c r="L135" s="23">
        <v>4000</v>
      </c>
      <c r="M135" s="23"/>
      <c r="N135" s="23">
        <v>4000</v>
      </c>
      <c r="O135" s="23"/>
      <c r="P135" s="23">
        <v>4000</v>
      </c>
      <c r="Q135" s="23"/>
      <c r="R135" s="23">
        <v>4000</v>
      </c>
      <c r="S135" s="24"/>
      <c r="T135" s="23">
        <v>4000</v>
      </c>
      <c r="U135" s="23"/>
      <c r="V135" s="23">
        <v>4000</v>
      </c>
      <c r="W135" s="23"/>
      <c r="X135" s="23">
        <v>4000</v>
      </c>
      <c r="Y135" s="23"/>
      <c r="Z135" s="23">
        <v>4000</v>
      </c>
      <c r="AA135" s="23"/>
      <c r="AB135" s="23">
        <v>4000</v>
      </c>
      <c r="AC135" s="23"/>
      <c r="AD135" s="23">
        <v>4000</v>
      </c>
      <c r="AE135" s="23"/>
      <c r="AF135" s="23">
        <f t="shared" si="5"/>
        <v>48000</v>
      </c>
      <c r="AH135" s="39">
        <f t="shared" si="3"/>
        <v>48000</v>
      </c>
      <c r="AJ135" s="25"/>
    </row>
    <row r="136" spans="1:36" ht="19.5" thickBot="1" x14ac:dyDescent="0.35">
      <c r="A136" s="18" t="s">
        <v>147</v>
      </c>
      <c r="B136" s="18"/>
      <c r="C136" s="18"/>
      <c r="D136" s="18"/>
      <c r="E136" s="18"/>
      <c r="F136" s="18" t="s">
        <v>107</v>
      </c>
      <c r="G136" s="19" t="s">
        <v>58</v>
      </c>
      <c r="H136" s="26">
        <v>4500</v>
      </c>
      <c r="I136" s="23"/>
      <c r="J136" s="26">
        <v>4500</v>
      </c>
      <c r="K136" s="23"/>
      <c r="L136" s="26">
        <v>4500</v>
      </c>
      <c r="M136" s="23"/>
      <c r="N136" s="26">
        <v>4500</v>
      </c>
      <c r="O136" s="23"/>
      <c r="P136" s="26">
        <v>4500</v>
      </c>
      <c r="Q136" s="23"/>
      <c r="R136" s="26">
        <v>4500</v>
      </c>
      <c r="S136" s="24"/>
      <c r="T136" s="26">
        <v>4500</v>
      </c>
      <c r="U136" s="23"/>
      <c r="V136" s="26">
        <v>4500</v>
      </c>
      <c r="W136" s="23"/>
      <c r="X136" s="26">
        <v>4500</v>
      </c>
      <c r="Y136" s="23"/>
      <c r="Z136" s="26">
        <v>4500</v>
      </c>
      <c r="AA136" s="23"/>
      <c r="AB136" s="26">
        <v>4500</v>
      </c>
      <c r="AC136" s="23"/>
      <c r="AD136" s="26">
        <v>4500</v>
      </c>
      <c r="AE136" s="23"/>
      <c r="AF136" s="26">
        <f t="shared" si="5"/>
        <v>54000</v>
      </c>
      <c r="AH136" s="39">
        <f t="shared" si="3"/>
        <v>54000</v>
      </c>
      <c r="AJ136" s="25"/>
    </row>
    <row r="137" spans="1:36" x14ac:dyDescent="0.3">
      <c r="A137" s="18"/>
      <c r="B137" s="18"/>
      <c r="C137" s="18"/>
      <c r="D137" s="18"/>
      <c r="E137" s="18" t="s">
        <v>108</v>
      </c>
      <c r="F137" s="18"/>
      <c r="G137" s="19"/>
      <c r="H137" s="23">
        <f>ROUND(SUM(H134:H136),5)</f>
        <v>8500</v>
      </c>
      <c r="I137" s="23"/>
      <c r="J137" s="23">
        <f>ROUND(SUM(J134:J136),5)</f>
        <v>8500</v>
      </c>
      <c r="K137" s="23"/>
      <c r="L137" s="23">
        <f>ROUND(SUM(L134:L136),5)</f>
        <v>8500</v>
      </c>
      <c r="M137" s="23"/>
      <c r="N137" s="23">
        <f>ROUND(SUM(N134:N136),5)</f>
        <v>8500</v>
      </c>
      <c r="O137" s="23"/>
      <c r="P137" s="23">
        <f>ROUND(SUM(P134:P136),5)</f>
        <v>8500</v>
      </c>
      <c r="Q137" s="23"/>
      <c r="R137" s="23">
        <f>ROUND(SUM(R134:R136),5)</f>
        <v>8500</v>
      </c>
      <c r="S137" s="24"/>
      <c r="T137" s="23">
        <f>ROUND(SUM(T134:T136),5)</f>
        <v>8500</v>
      </c>
      <c r="U137" s="23"/>
      <c r="V137" s="23">
        <f>ROUND(SUM(V134:V136),5)</f>
        <v>8500</v>
      </c>
      <c r="W137" s="23"/>
      <c r="X137" s="23">
        <f>ROUND(SUM(X134:X136),5)</f>
        <v>8500</v>
      </c>
      <c r="Y137" s="23"/>
      <c r="Z137" s="23">
        <f>ROUND(SUM(Z134:Z136),5)</f>
        <v>8500</v>
      </c>
      <c r="AA137" s="23"/>
      <c r="AB137" s="23">
        <f>ROUND(SUM(AB134:AB136),5)</f>
        <v>8500</v>
      </c>
      <c r="AC137" s="23"/>
      <c r="AD137" s="23">
        <f>ROUND(SUM(AD134:AD136),5)</f>
        <v>8500</v>
      </c>
      <c r="AE137" s="23"/>
      <c r="AF137" s="23">
        <f t="shared" si="5"/>
        <v>102000</v>
      </c>
      <c r="AH137" s="39">
        <f t="shared" si="3"/>
        <v>102000</v>
      </c>
      <c r="AJ137" s="25"/>
    </row>
    <row r="138" spans="1:36" x14ac:dyDescent="0.3">
      <c r="A138" s="18"/>
      <c r="B138" s="18"/>
      <c r="C138" s="18"/>
      <c r="D138" s="18"/>
      <c r="E138" s="18" t="s">
        <v>109</v>
      </c>
      <c r="F138" s="18"/>
      <c r="G138" s="19"/>
      <c r="H138" s="23"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v>0</v>
      </c>
      <c r="Q138" s="23"/>
      <c r="R138" s="23">
        <v>0</v>
      </c>
      <c r="S138" s="24"/>
      <c r="T138" s="23">
        <v>0</v>
      </c>
      <c r="U138" s="23"/>
      <c r="V138" s="23">
        <v>0</v>
      </c>
      <c r="W138" s="23"/>
      <c r="X138" s="23">
        <v>0</v>
      </c>
      <c r="Y138" s="23"/>
      <c r="Z138" s="23">
        <v>0</v>
      </c>
      <c r="AA138" s="23"/>
      <c r="AB138" s="23">
        <v>0</v>
      </c>
      <c r="AC138" s="23"/>
      <c r="AD138" s="23">
        <v>0</v>
      </c>
      <c r="AE138" s="23"/>
      <c r="AF138" s="23">
        <f t="shared" si="5"/>
        <v>0</v>
      </c>
      <c r="AH138" s="39">
        <f t="shared" si="3"/>
        <v>0</v>
      </c>
      <c r="AJ138" s="25"/>
    </row>
    <row r="139" spans="1:36" x14ac:dyDescent="0.3">
      <c r="A139" s="18" t="s">
        <v>147</v>
      </c>
      <c r="B139" s="18"/>
      <c r="C139" s="18"/>
      <c r="D139" s="18"/>
      <c r="E139" s="18" t="s">
        <v>110</v>
      </c>
      <c r="F139" s="18"/>
      <c r="G139" s="19"/>
      <c r="H139" s="23">
        <v>150</v>
      </c>
      <c r="I139" s="23"/>
      <c r="J139" s="23">
        <v>150</v>
      </c>
      <c r="K139" s="23"/>
      <c r="L139" s="23">
        <v>150</v>
      </c>
      <c r="M139" s="23"/>
      <c r="N139" s="23">
        <v>150</v>
      </c>
      <c r="O139" s="23"/>
      <c r="P139" s="23">
        <v>150</v>
      </c>
      <c r="Q139" s="23"/>
      <c r="R139" s="23">
        <v>150</v>
      </c>
      <c r="S139" s="24"/>
      <c r="T139" s="23">
        <v>150</v>
      </c>
      <c r="U139" s="23"/>
      <c r="V139" s="23">
        <v>150</v>
      </c>
      <c r="W139" s="23"/>
      <c r="X139" s="23">
        <v>150</v>
      </c>
      <c r="Y139" s="23"/>
      <c r="Z139" s="23">
        <v>150</v>
      </c>
      <c r="AA139" s="23"/>
      <c r="AB139" s="23">
        <v>150</v>
      </c>
      <c r="AC139" s="23"/>
      <c r="AD139" s="23">
        <v>150</v>
      </c>
      <c r="AE139" s="23"/>
      <c r="AF139" s="23">
        <f t="shared" si="5"/>
        <v>1800</v>
      </c>
      <c r="AH139" s="39">
        <f t="shared" ref="AH139:AH156" si="8">SUM(H139:AD139)</f>
        <v>1800</v>
      </c>
      <c r="AJ139" s="25"/>
    </row>
    <row r="140" spans="1:36" x14ac:dyDescent="0.3">
      <c r="A140" s="18" t="s">
        <v>147</v>
      </c>
      <c r="B140" s="18"/>
      <c r="C140" s="18"/>
      <c r="D140" s="18"/>
      <c r="E140" s="18" t="s">
        <v>111</v>
      </c>
      <c r="F140" s="18"/>
      <c r="G140" s="19" t="s">
        <v>58</v>
      </c>
      <c r="H140" s="23">
        <v>100</v>
      </c>
      <c r="I140" s="23"/>
      <c r="J140" s="23">
        <v>100</v>
      </c>
      <c r="K140" s="23"/>
      <c r="L140" s="23">
        <v>100</v>
      </c>
      <c r="M140" s="23"/>
      <c r="N140" s="23">
        <v>100</v>
      </c>
      <c r="O140" s="23"/>
      <c r="P140" s="23">
        <v>100</v>
      </c>
      <c r="Q140" s="23"/>
      <c r="R140" s="23">
        <v>100</v>
      </c>
      <c r="S140" s="24"/>
      <c r="T140" s="23">
        <v>100</v>
      </c>
      <c r="U140" s="23"/>
      <c r="V140" s="23">
        <v>100</v>
      </c>
      <c r="W140" s="23"/>
      <c r="X140" s="23">
        <v>100</v>
      </c>
      <c r="Y140" s="23"/>
      <c r="Z140" s="23">
        <v>100</v>
      </c>
      <c r="AA140" s="23"/>
      <c r="AB140" s="23">
        <v>100</v>
      </c>
      <c r="AC140" s="23"/>
      <c r="AD140" s="23">
        <v>100</v>
      </c>
      <c r="AE140" s="23"/>
      <c r="AF140" s="23">
        <f t="shared" si="5"/>
        <v>1200</v>
      </c>
      <c r="AH140" s="39">
        <f t="shared" si="8"/>
        <v>1200</v>
      </c>
      <c r="AJ140" s="25"/>
    </row>
    <row r="141" spans="1:36" x14ac:dyDescent="0.3">
      <c r="A141" s="18" t="s">
        <v>147</v>
      </c>
      <c r="B141" s="18"/>
      <c r="C141" s="18"/>
      <c r="D141" s="18"/>
      <c r="E141" s="18" t="s">
        <v>112</v>
      </c>
      <c r="F141" s="18"/>
      <c r="G141" s="19" t="s">
        <v>58</v>
      </c>
      <c r="H141" s="23"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v>0</v>
      </c>
      <c r="Q141" s="23"/>
      <c r="R141" s="23">
        <v>0</v>
      </c>
      <c r="S141" s="24"/>
      <c r="T141" s="23">
        <v>0</v>
      </c>
      <c r="U141" s="23"/>
      <c r="V141" s="23">
        <v>0</v>
      </c>
      <c r="W141" s="23"/>
      <c r="X141" s="23">
        <v>0</v>
      </c>
      <c r="Y141" s="23"/>
      <c r="Z141" s="23">
        <v>0</v>
      </c>
      <c r="AA141" s="23"/>
      <c r="AB141" s="23">
        <v>0</v>
      </c>
      <c r="AC141" s="23"/>
      <c r="AD141" s="23">
        <v>0</v>
      </c>
      <c r="AE141" s="23"/>
      <c r="AF141" s="23">
        <f t="shared" si="5"/>
        <v>0</v>
      </c>
      <c r="AH141" s="39">
        <f t="shared" si="8"/>
        <v>0</v>
      </c>
      <c r="AJ141" s="25"/>
    </row>
    <row r="142" spans="1:36" ht="19.5" thickBot="1" x14ac:dyDescent="0.35">
      <c r="A142" s="18" t="s">
        <v>147</v>
      </c>
      <c r="B142" s="18"/>
      <c r="C142" s="18"/>
      <c r="D142" s="18"/>
      <c r="E142" s="18" t="s">
        <v>113</v>
      </c>
      <c r="F142" s="18"/>
      <c r="G142" s="19" t="s">
        <v>58</v>
      </c>
      <c r="H142" s="29">
        <v>7788</v>
      </c>
      <c r="I142" s="23"/>
      <c r="J142" s="29">
        <v>7788</v>
      </c>
      <c r="K142" s="23"/>
      <c r="L142" s="29">
        <v>7788</v>
      </c>
      <c r="M142" s="23"/>
      <c r="N142" s="29">
        <v>7788</v>
      </c>
      <c r="O142" s="23"/>
      <c r="P142" s="29">
        <v>7788</v>
      </c>
      <c r="Q142" s="23"/>
      <c r="R142" s="29">
        <v>7788</v>
      </c>
      <c r="S142" s="24"/>
      <c r="T142" s="29">
        <v>7788</v>
      </c>
      <c r="U142" s="23"/>
      <c r="V142" s="29">
        <v>7788</v>
      </c>
      <c r="W142" s="27"/>
      <c r="X142" s="29">
        <v>7788</v>
      </c>
      <c r="Y142" s="23"/>
      <c r="Z142" s="29">
        <v>7788</v>
      </c>
      <c r="AA142" s="23"/>
      <c r="AB142" s="29">
        <v>7788</v>
      </c>
      <c r="AC142" s="23"/>
      <c r="AD142" s="29">
        <v>7788</v>
      </c>
      <c r="AE142" s="23"/>
      <c r="AF142" s="26">
        <f t="shared" si="5"/>
        <v>93456</v>
      </c>
      <c r="AH142" s="39">
        <f t="shared" si="8"/>
        <v>93456</v>
      </c>
      <c r="AJ142" s="25"/>
    </row>
    <row r="143" spans="1:36" ht="19.5" thickBot="1" x14ac:dyDescent="0.35">
      <c r="A143" s="18"/>
      <c r="B143" s="18"/>
      <c r="C143" s="18"/>
      <c r="D143" s="18" t="s">
        <v>114</v>
      </c>
      <c r="E143" s="18"/>
      <c r="F143" s="18"/>
      <c r="G143" s="19"/>
      <c r="H143" s="28">
        <f>ROUND(H60+H68+SUM(H77:H78)+SUM(H91:H94)+SUM(H99:H113)+H118+H123+H127+SUM(H133:H133)+SUM(H137:H142),5)</f>
        <v>621730</v>
      </c>
      <c r="I143" s="23"/>
      <c r="J143" s="28">
        <f>ROUND(J60+J68+SUM(J77:J78)+SUM(J91:J94)+SUM(J99:J113)+J118+J123+J127+SUM(J133:J133)+SUM(J137:J142),5)</f>
        <v>587320</v>
      </c>
      <c r="K143" s="23"/>
      <c r="L143" s="28">
        <f>ROUND(L60+L68+SUM(L77:L78)+SUM(L91:L94)+SUM(L99:L113)+L118+L123+L127+SUM(L133:L133)+SUM(L137:L142),5)</f>
        <v>806872</v>
      </c>
      <c r="M143" s="23"/>
      <c r="N143" s="28">
        <f>ROUND(N60+N68+SUM(N77:N78)+SUM(N91:N94)+SUM(N99:N113)+N118+N123+N127+SUM(N133:N133)+SUM(N137:N142),5)</f>
        <v>617637</v>
      </c>
      <c r="O143" s="23"/>
      <c r="P143" s="28">
        <f>ROUND(P60+P68+SUM(P77:P78)+SUM(P91:P94)+SUM(P99:P113)+P118+P123+P127+SUM(P133:P133)+SUM(P137:P142),5)</f>
        <v>587320</v>
      </c>
      <c r="Q143" s="23"/>
      <c r="R143" s="28">
        <f>ROUND(R60+R68+SUM(R77:R78)+SUM(R91:R94)+SUM(R99:R113)+R118+R123+R127+SUM(R133:R133)+SUM(R137:R142),5)</f>
        <v>618770</v>
      </c>
      <c r="S143" s="24"/>
      <c r="T143" s="28">
        <f>ROUND(T60+T68+SUM(T77:T78)+SUM(T91:T94)+SUM(T99:T113)+T118+T123+T127+SUM(T133:T133)+SUM(T137:T142),5)</f>
        <v>600037</v>
      </c>
      <c r="U143" s="23"/>
      <c r="V143" s="28">
        <f>ROUND(V60+V68+SUM(V77:V78)+SUM(V91:V94)+SUM(V99:V113)+V118+V123+V127+SUM(V133:V133)+SUM(V137:V142),5)</f>
        <v>592520</v>
      </c>
      <c r="W143" s="23"/>
      <c r="X143" s="28">
        <f>ROUND(X60+X68+SUM(X77:X78)+SUM(X91:X94)+SUM(X99:X113)+X118+X123+X127+SUM(X133:X133)+SUM(X137:X142),5)</f>
        <v>784742</v>
      </c>
      <c r="Y143" s="23"/>
      <c r="Z143" s="28">
        <f>ROUND(Z60+Z68+SUM(Z77:Z78)+SUM(Z91:Z94)+SUM(Z99:Z113)+Z118+Z123+Z127+SUM(Z133:Z133)+SUM(Z137:Z142),5)</f>
        <v>600137</v>
      </c>
      <c r="AA143" s="23"/>
      <c r="AB143" s="28">
        <f>ROUND(AB60+AB68+SUM(AB77:AB78)+SUM(AB91:AB94)+SUM(AB99:AB113)+AB118+AB123+AB127+SUM(AB133:AB133)+SUM(AB137:AB142),5)</f>
        <v>578170</v>
      </c>
      <c r="AC143" s="23"/>
      <c r="AD143" s="28">
        <f>ROUND(AD60+AD68+SUM(AD77:AD78)+SUM(AD91:AD94)+SUM(AD99:AD113)+AD118+AD123+AD127+SUM(AD133:AD133)+SUM(AD137:AD142),5)</f>
        <v>578170</v>
      </c>
      <c r="AE143" s="23"/>
      <c r="AF143" s="28">
        <f t="shared" si="5"/>
        <v>7573425</v>
      </c>
      <c r="AH143" s="39">
        <f t="shared" si="8"/>
        <v>7573425</v>
      </c>
      <c r="AJ143" s="25"/>
    </row>
    <row r="144" spans="1:36" x14ac:dyDescent="0.3">
      <c r="A144" s="18"/>
      <c r="B144" s="18" t="s">
        <v>115</v>
      </c>
      <c r="C144" s="18"/>
      <c r="D144" s="18"/>
      <c r="E144" s="18"/>
      <c r="F144" s="18"/>
      <c r="G144" s="19"/>
      <c r="H144" s="23">
        <f>ROUND(H4+H59-H143,5)</f>
        <v>-9615</v>
      </c>
      <c r="I144" s="23"/>
      <c r="J144" s="23">
        <f>ROUND(J4+J59-J143,5)</f>
        <v>21345</v>
      </c>
      <c r="K144" s="23"/>
      <c r="L144" s="23">
        <f>ROUND(L4+L59-L143,5)</f>
        <v>-139433</v>
      </c>
      <c r="M144" s="23"/>
      <c r="N144" s="23">
        <f>ROUND(N4+N59-N143,5)</f>
        <v>37478</v>
      </c>
      <c r="O144" s="23"/>
      <c r="P144" s="23">
        <f>ROUND(P4+P59-P143,5)</f>
        <v>20690</v>
      </c>
      <c r="Q144" s="23"/>
      <c r="R144" s="23">
        <f>ROUND(R4+R59-R143,5)</f>
        <v>48062</v>
      </c>
      <c r="S144" s="24"/>
      <c r="T144" s="23">
        <f>ROUND(T4+T59-T143,5)</f>
        <v>17578</v>
      </c>
      <c r="U144" s="23"/>
      <c r="V144" s="23">
        <f>ROUND(V4+V59-V143,5)</f>
        <v>-707</v>
      </c>
      <c r="W144" s="23"/>
      <c r="X144" s="23">
        <f>ROUND(X4+X59-X143,5)</f>
        <v>-177282</v>
      </c>
      <c r="Y144" s="23"/>
      <c r="Z144" s="23">
        <f>ROUND(Z4+Z59-Z143,5)</f>
        <v>1647</v>
      </c>
      <c r="AA144" s="23"/>
      <c r="AB144" s="23">
        <f>ROUND(AB4+AB59-AB143,5)</f>
        <v>23590</v>
      </c>
      <c r="AC144" s="23"/>
      <c r="AD144" s="23">
        <f>ROUND(AD4+AD59-AD143,5)</f>
        <v>8364</v>
      </c>
      <c r="AE144" s="23"/>
      <c r="AF144" s="23">
        <f t="shared" si="5"/>
        <v>-148283</v>
      </c>
      <c r="AH144" s="39">
        <f t="shared" si="8"/>
        <v>-148283</v>
      </c>
      <c r="AJ144" s="25"/>
    </row>
    <row r="145" spans="1:36" ht="19.5" thickBot="1" x14ac:dyDescent="0.35">
      <c r="A145" s="18"/>
      <c r="B145" s="18" t="s">
        <v>116</v>
      </c>
      <c r="C145" s="18"/>
      <c r="D145" s="18"/>
      <c r="E145" s="18"/>
      <c r="F145" s="18"/>
      <c r="G145" s="19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6" t="s">
        <v>13</v>
      </c>
      <c r="AH145" s="39">
        <f t="shared" si="8"/>
        <v>0</v>
      </c>
      <c r="AJ145" s="25"/>
    </row>
    <row r="146" spans="1:36" ht="19.5" hidden="1" thickBot="1" x14ac:dyDescent="0.35">
      <c r="A146" s="18"/>
      <c r="B146" s="18"/>
      <c r="C146" s="18" t="s">
        <v>117</v>
      </c>
      <c r="D146" s="18"/>
      <c r="E146" s="18"/>
      <c r="F146" s="18"/>
      <c r="G146" s="19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 t="s">
        <v>13</v>
      </c>
      <c r="AH146" s="39">
        <f t="shared" si="8"/>
        <v>0</v>
      </c>
      <c r="AJ146" s="25"/>
    </row>
    <row r="147" spans="1:36" ht="19.5" hidden="1" thickBot="1" x14ac:dyDescent="0.35">
      <c r="A147" s="18"/>
      <c r="B147" s="18"/>
      <c r="C147" s="18"/>
      <c r="D147" s="18" t="s">
        <v>118</v>
      </c>
      <c r="E147" s="18"/>
      <c r="F147" s="18"/>
      <c r="G147" s="19" t="s">
        <v>58</v>
      </c>
      <c r="H147" s="26">
        <v>0</v>
      </c>
      <c r="I147" s="23"/>
      <c r="J147" s="26">
        <v>0</v>
      </c>
      <c r="K147" s="23"/>
      <c r="L147" s="26">
        <v>0</v>
      </c>
      <c r="M147" s="23"/>
      <c r="N147" s="26">
        <v>0</v>
      </c>
      <c r="O147" s="23"/>
      <c r="P147" s="26">
        <v>0</v>
      </c>
      <c r="Q147" s="23"/>
      <c r="R147" s="26">
        <v>0</v>
      </c>
      <c r="S147" s="24"/>
      <c r="T147" s="26">
        <v>0</v>
      </c>
      <c r="U147" s="23"/>
      <c r="V147" s="26">
        <v>0</v>
      </c>
      <c r="W147" s="23"/>
      <c r="X147" s="26">
        <v>0</v>
      </c>
      <c r="Y147" s="23"/>
      <c r="Z147" s="26">
        <v>0</v>
      </c>
      <c r="AA147" s="23"/>
      <c r="AB147" s="26">
        <v>0</v>
      </c>
      <c r="AC147" s="23"/>
      <c r="AD147" s="26">
        <v>0</v>
      </c>
      <c r="AE147" s="23"/>
      <c r="AF147" s="26">
        <f t="shared" si="5"/>
        <v>0</v>
      </c>
      <c r="AH147" s="39">
        <f t="shared" si="8"/>
        <v>0</v>
      </c>
      <c r="AJ147" s="25"/>
    </row>
    <row r="148" spans="1:36" ht="19.5" hidden="1" thickBot="1" x14ac:dyDescent="0.35">
      <c r="A148" s="18"/>
      <c r="B148" s="18"/>
      <c r="C148" s="18" t="s">
        <v>119</v>
      </c>
      <c r="D148" s="18"/>
      <c r="E148" s="18"/>
      <c r="F148" s="18"/>
      <c r="G148" s="19"/>
      <c r="H148" s="23">
        <f>ROUND(SUM(H146:H147),5)</f>
        <v>0</v>
      </c>
      <c r="I148" s="23"/>
      <c r="J148" s="23">
        <f>ROUND(SUM(J146:J147),5)</f>
        <v>0</v>
      </c>
      <c r="K148" s="23"/>
      <c r="L148" s="23">
        <f>ROUND(SUM(L146:L147),5)</f>
        <v>0</v>
      </c>
      <c r="M148" s="23"/>
      <c r="N148" s="23">
        <f>ROUND(SUM(N146:N147),5)</f>
        <v>0</v>
      </c>
      <c r="O148" s="23"/>
      <c r="P148" s="23">
        <f>ROUND(SUM(P146:P147),5)</f>
        <v>0</v>
      </c>
      <c r="Q148" s="23"/>
      <c r="R148" s="23">
        <f>ROUND(SUM(R146:R147),5)</f>
        <v>0</v>
      </c>
      <c r="S148" s="24"/>
      <c r="T148" s="23">
        <f>ROUND(SUM(T146:T147),5)</f>
        <v>0</v>
      </c>
      <c r="U148" s="23"/>
      <c r="V148" s="23">
        <f>ROUND(SUM(V146:V147),5)</f>
        <v>0</v>
      </c>
      <c r="W148" s="23"/>
      <c r="X148" s="23">
        <f>ROUND(SUM(X146:X147),5)</f>
        <v>0</v>
      </c>
      <c r="Y148" s="23"/>
      <c r="Z148" s="23">
        <f>ROUND(SUM(Z146:Z147),5)</f>
        <v>0</v>
      </c>
      <c r="AA148" s="23"/>
      <c r="AB148" s="23">
        <f>ROUND(SUM(AB146:AB147),5)</f>
        <v>0</v>
      </c>
      <c r="AC148" s="23"/>
      <c r="AD148" s="23">
        <f>ROUND(SUM(AD146:AD147),5)</f>
        <v>0</v>
      </c>
      <c r="AE148" s="23"/>
      <c r="AF148" s="23">
        <f t="shared" si="5"/>
        <v>0</v>
      </c>
      <c r="AH148" s="39">
        <f t="shared" si="8"/>
        <v>0</v>
      </c>
      <c r="AJ148" s="25"/>
    </row>
    <row r="149" spans="1:36" ht="19.5" hidden="1" thickBot="1" x14ac:dyDescent="0.35">
      <c r="A149" s="18"/>
      <c r="B149" s="18"/>
      <c r="C149" s="18" t="s">
        <v>120</v>
      </c>
      <c r="D149" s="18"/>
      <c r="E149" s="18"/>
      <c r="F149" s="18"/>
      <c r="G149" s="19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>
        <f t="shared" si="5"/>
        <v>0</v>
      </c>
      <c r="AH149" s="39">
        <f t="shared" si="8"/>
        <v>0</v>
      </c>
      <c r="AJ149" s="25"/>
    </row>
    <row r="150" spans="1:36" ht="19.5" hidden="1" thickBot="1" x14ac:dyDescent="0.35">
      <c r="A150" s="18"/>
      <c r="B150" s="18"/>
      <c r="C150" s="18"/>
      <c r="D150" s="18" t="s">
        <v>121</v>
      </c>
      <c r="E150" s="18"/>
      <c r="F150" s="18"/>
      <c r="G150" s="19" t="s">
        <v>58</v>
      </c>
      <c r="H150" s="23"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v>0</v>
      </c>
      <c r="Q150" s="23"/>
      <c r="R150" s="23">
        <v>0</v>
      </c>
      <c r="S150" s="24"/>
      <c r="T150" s="23">
        <v>0</v>
      </c>
      <c r="U150" s="23"/>
      <c r="V150" s="23">
        <v>0</v>
      </c>
      <c r="W150" s="23"/>
      <c r="X150" s="23">
        <v>0</v>
      </c>
      <c r="Y150" s="23"/>
      <c r="Z150" s="23">
        <v>0</v>
      </c>
      <c r="AA150" s="23"/>
      <c r="AB150" s="23">
        <v>0</v>
      </c>
      <c r="AC150" s="23"/>
      <c r="AD150" s="23">
        <v>0</v>
      </c>
      <c r="AE150" s="23"/>
      <c r="AF150" s="23">
        <f t="shared" si="5"/>
        <v>0</v>
      </c>
      <c r="AH150" s="39">
        <f t="shared" si="8"/>
        <v>0</v>
      </c>
      <c r="AJ150" s="25"/>
    </row>
    <row r="151" spans="1:36" ht="19.5" hidden="1" thickBot="1" x14ac:dyDescent="0.35">
      <c r="A151" s="18"/>
      <c r="B151" s="18"/>
      <c r="C151" s="18"/>
      <c r="D151" s="18" t="s">
        <v>122</v>
      </c>
      <c r="E151" s="18"/>
      <c r="F151" s="18"/>
      <c r="G151" s="19" t="s">
        <v>58</v>
      </c>
      <c r="H151" s="23">
        <f>+H150*0.072</f>
        <v>0</v>
      </c>
      <c r="I151" s="23"/>
      <c r="J151" s="23">
        <f>+J150*0.072</f>
        <v>0</v>
      </c>
      <c r="K151" s="23"/>
      <c r="L151" s="23">
        <f>+L150*0.072</f>
        <v>0</v>
      </c>
      <c r="M151" s="23"/>
      <c r="N151" s="23">
        <f>+N150*0.072</f>
        <v>0</v>
      </c>
      <c r="O151" s="23"/>
      <c r="P151" s="23">
        <f>+P150*0.072</f>
        <v>0</v>
      </c>
      <c r="Q151" s="23"/>
      <c r="R151" s="23">
        <f>+R150*0.072</f>
        <v>0</v>
      </c>
      <c r="S151" s="24"/>
      <c r="T151" s="23">
        <f>+T150*0.072</f>
        <v>0</v>
      </c>
      <c r="U151" s="23"/>
      <c r="V151" s="23">
        <f>+V150*0.072</f>
        <v>0</v>
      </c>
      <c r="W151" s="23"/>
      <c r="X151" s="23">
        <f>+X150*0.072</f>
        <v>0</v>
      </c>
      <c r="Y151" s="23"/>
      <c r="Z151" s="23">
        <f>+Z150*0.072</f>
        <v>0</v>
      </c>
      <c r="AA151" s="23"/>
      <c r="AB151" s="23">
        <f>+AB150*0.072</f>
        <v>0</v>
      </c>
      <c r="AC151" s="23"/>
      <c r="AD151" s="23">
        <f>+AD150*0.072</f>
        <v>0</v>
      </c>
      <c r="AE151" s="23"/>
      <c r="AF151" s="23">
        <f t="shared" si="5"/>
        <v>0</v>
      </c>
      <c r="AH151" s="39">
        <f t="shared" si="8"/>
        <v>0</v>
      </c>
      <c r="AJ151" s="25"/>
    </row>
    <row r="152" spans="1:36" ht="19.5" hidden="1" thickBot="1" x14ac:dyDescent="0.35">
      <c r="A152" s="18"/>
      <c r="B152" s="18"/>
      <c r="C152" s="18"/>
      <c r="D152" s="18" t="s">
        <v>123</v>
      </c>
      <c r="E152" s="18"/>
      <c r="F152" s="18"/>
      <c r="G152" s="19" t="s">
        <v>58</v>
      </c>
      <c r="H152" s="27">
        <v>0</v>
      </c>
      <c r="I152" s="23">
        <v>0</v>
      </c>
      <c r="J152" s="27">
        <v>0</v>
      </c>
      <c r="K152" s="23">
        <v>0</v>
      </c>
      <c r="L152" s="27">
        <v>0</v>
      </c>
      <c r="M152" s="23"/>
      <c r="N152" s="27">
        <v>0</v>
      </c>
      <c r="O152" s="23"/>
      <c r="P152" s="27">
        <v>0</v>
      </c>
      <c r="Q152" s="23"/>
      <c r="R152" s="27">
        <v>0</v>
      </c>
      <c r="S152" s="24"/>
      <c r="T152" s="27">
        <v>0</v>
      </c>
      <c r="U152" s="23"/>
      <c r="V152" s="27">
        <v>0</v>
      </c>
      <c r="W152" s="23"/>
      <c r="X152" s="27">
        <v>0</v>
      </c>
      <c r="Y152" s="23"/>
      <c r="Z152" s="27">
        <v>0</v>
      </c>
      <c r="AA152" s="23"/>
      <c r="AB152" s="27">
        <v>0</v>
      </c>
      <c r="AC152" s="23"/>
      <c r="AD152" s="27">
        <v>0</v>
      </c>
      <c r="AE152" s="23"/>
      <c r="AF152" s="26">
        <f t="shared" si="5"/>
        <v>0</v>
      </c>
      <c r="AH152" s="39">
        <f t="shared" si="8"/>
        <v>0</v>
      </c>
      <c r="AJ152" s="25"/>
    </row>
    <row r="153" spans="1:36" ht="19.5" hidden="1" thickBot="1" x14ac:dyDescent="0.35">
      <c r="A153" s="18"/>
      <c r="B153" s="18"/>
      <c r="C153" s="18" t="s">
        <v>124</v>
      </c>
      <c r="D153" s="18"/>
      <c r="E153" s="18"/>
      <c r="F153" s="18"/>
      <c r="G153" s="19"/>
      <c r="H153" s="30">
        <f>ROUND(SUM(H149:H152),5)</f>
        <v>0</v>
      </c>
      <c r="I153" s="23"/>
      <c r="J153" s="30">
        <f>ROUND(SUM(J149:J152),5)</f>
        <v>0</v>
      </c>
      <c r="K153" s="23"/>
      <c r="L153" s="30">
        <f>ROUND(SUM(L149:L152),5)</f>
        <v>0</v>
      </c>
      <c r="M153" s="23"/>
      <c r="N153" s="30">
        <f>ROUND(SUM(N149:N152),5)</f>
        <v>0</v>
      </c>
      <c r="O153" s="23"/>
      <c r="P153" s="30">
        <f>ROUND(SUM(P149:P152),5)</f>
        <v>0</v>
      </c>
      <c r="Q153" s="23"/>
      <c r="R153" s="30">
        <f>ROUND(SUM(R149:R152),5)</f>
        <v>0</v>
      </c>
      <c r="S153" s="24"/>
      <c r="T153" s="30">
        <f>ROUND(SUM(T149:T152),5)</f>
        <v>0</v>
      </c>
      <c r="U153" s="23"/>
      <c r="V153" s="30">
        <f>ROUND(SUM(V149:V152),5)</f>
        <v>0</v>
      </c>
      <c r="W153" s="23"/>
      <c r="X153" s="30">
        <f>ROUND(SUM(X149:X152),5)</f>
        <v>0</v>
      </c>
      <c r="Y153" s="23"/>
      <c r="Z153" s="30">
        <f>ROUND(SUM(Z149:Z152),5)</f>
        <v>0</v>
      </c>
      <c r="AA153" s="23"/>
      <c r="AB153" s="30">
        <f>ROUND(SUM(AB149:AB152),5)</f>
        <v>0</v>
      </c>
      <c r="AC153" s="23"/>
      <c r="AD153" s="30">
        <f>ROUND(SUM(AD149:AD152),5)</f>
        <v>0</v>
      </c>
      <c r="AE153" s="23"/>
      <c r="AF153" s="28">
        <f t="shared" si="5"/>
        <v>0</v>
      </c>
      <c r="AH153" s="39">
        <f t="shared" si="8"/>
        <v>0</v>
      </c>
      <c r="AJ153" s="25"/>
    </row>
    <row r="154" spans="1:36" ht="19.5" hidden="1" thickBot="1" x14ac:dyDescent="0.35">
      <c r="A154" s="18"/>
      <c r="B154" s="18" t="s">
        <v>125</v>
      </c>
      <c r="C154" s="18"/>
      <c r="D154" s="18"/>
      <c r="E154" s="18"/>
      <c r="F154" s="18"/>
      <c r="G154" s="19"/>
      <c r="H154" s="30">
        <f>ROUND(H145+H148-H153,5)</f>
        <v>0</v>
      </c>
      <c r="I154" s="23"/>
      <c r="J154" s="30">
        <f>ROUND(J145+J148-J153,5)</f>
        <v>0</v>
      </c>
      <c r="K154" s="23"/>
      <c r="L154" s="30">
        <f>ROUND(L145+L148-L153,5)</f>
        <v>0</v>
      </c>
      <c r="M154" s="23"/>
      <c r="N154" s="30">
        <f>ROUND(N145+N148-N153,5)</f>
        <v>0</v>
      </c>
      <c r="O154" s="23"/>
      <c r="P154" s="30">
        <f>ROUND(P145+P148-P153,5)</f>
        <v>0</v>
      </c>
      <c r="Q154" s="23"/>
      <c r="R154" s="30">
        <f>ROUND(R145+R148-R153,5)</f>
        <v>0</v>
      </c>
      <c r="S154" s="24"/>
      <c r="T154" s="30">
        <f>ROUND(T145+T148-T153,5)</f>
        <v>0</v>
      </c>
      <c r="U154" s="23"/>
      <c r="V154" s="30">
        <f>ROUND(V145+V148-V153,5)</f>
        <v>0</v>
      </c>
      <c r="W154" s="23"/>
      <c r="X154" s="30">
        <f>ROUND(X145+X148-X153,5)</f>
        <v>0</v>
      </c>
      <c r="Y154" s="23"/>
      <c r="Z154" s="30">
        <f>ROUND(Z145+Z148-Z153,5)</f>
        <v>0</v>
      </c>
      <c r="AA154" s="23"/>
      <c r="AB154" s="30">
        <f>ROUND(AB145+AB148-AB153,5)</f>
        <v>0</v>
      </c>
      <c r="AC154" s="23"/>
      <c r="AD154" s="30">
        <f>ROUND(AD145+AD148-AD153,5)</f>
        <v>0</v>
      </c>
      <c r="AE154" s="23"/>
      <c r="AF154" s="28">
        <f t="shared" si="5"/>
        <v>0</v>
      </c>
      <c r="AH154" s="39">
        <f t="shared" si="8"/>
        <v>0</v>
      </c>
      <c r="AJ154" s="25"/>
    </row>
    <row r="155" spans="1:36" ht="19.5" thickBot="1" x14ac:dyDescent="0.35">
      <c r="A155" s="18"/>
      <c r="B155" s="18"/>
      <c r="C155" s="18"/>
      <c r="D155" s="18"/>
      <c r="E155" s="18" t="s">
        <v>127</v>
      </c>
      <c r="G155" s="19"/>
      <c r="H155" s="30">
        <v>0</v>
      </c>
      <c r="I155" s="23"/>
      <c r="J155" s="30">
        <v>0</v>
      </c>
      <c r="K155" s="23"/>
      <c r="L155" s="30">
        <v>0</v>
      </c>
      <c r="M155" s="23"/>
      <c r="N155" s="30">
        <v>0</v>
      </c>
      <c r="O155" s="23"/>
      <c r="P155" s="30">
        <v>0</v>
      </c>
      <c r="Q155" s="23"/>
      <c r="R155" s="30">
        <v>0</v>
      </c>
      <c r="S155" s="24"/>
      <c r="T155" s="30">
        <v>0</v>
      </c>
      <c r="U155" s="23"/>
      <c r="V155" s="30">
        <v>0</v>
      </c>
      <c r="W155" s="23"/>
      <c r="X155" s="30">
        <v>0</v>
      </c>
      <c r="Y155" s="23"/>
      <c r="Z155" s="30">
        <v>0</v>
      </c>
      <c r="AA155" s="23"/>
      <c r="AB155" s="30">
        <v>0</v>
      </c>
      <c r="AC155" s="23"/>
      <c r="AD155" s="30">
        <v>0</v>
      </c>
      <c r="AE155" s="23"/>
      <c r="AF155" s="23">
        <f t="shared" si="5"/>
        <v>0</v>
      </c>
      <c r="AH155" s="39">
        <f t="shared" si="8"/>
        <v>0</v>
      </c>
      <c r="AJ155" s="25"/>
    </row>
    <row r="156" spans="1:36" s="2" customFormat="1" ht="19.5" thickBot="1" x14ac:dyDescent="0.35">
      <c r="A156" s="18" t="s">
        <v>126</v>
      </c>
      <c r="B156" s="18"/>
      <c r="C156" s="18"/>
      <c r="D156" s="18"/>
      <c r="E156" s="18"/>
      <c r="F156" s="18"/>
      <c r="G156" s="19"/>
      <c r="H156" s="31">
        <f>ROUND(H144+H154,5)</f>
        <v>-9615</v>
      </c>
      <c r="I156" s="23"/>
      <c r="J156" s="31">
        <f>ROUND(J144+J154,5)</f>
        <v>21345</v>
      </c>
      <c r="K156" s="23"/>
      <c r="L156" s="31">
        <f>ROUND(L144+L154,5)</f>
        <v>-139433</v>
      </c>
      <c r="M156" s="23"/>
      <c r="N156" s="31">
        <f>ROUND(N144+N154,5)</f>
        <v>37478</v>
      </c>
      <c r="O156" s="23"/>
      <c r="P156" s="31">
        <f>ROUND(P144+P154,5)</f>
        <v>20690</v>
      </c>
      <c r="Q156" s="23"/>
      <c r="R156" s="31">
        <f>ROUND(R144+R154,5)</f>
        <v>48062</v>
      </c>
      <c r="S156" s="24"/>
      <c r="T156" s="31">
        <f>ROUND(T144+T154,5)</f>
        <v>17578</v>
      </c>
      <c r="U156" s="23"/>
      <c r="V156" s="31">
        <f>ROUND(V144+V154,5)</f>
        <v>-707</v>
      </c>
      <c r="W156" s="23"/>
      <c r="X156" s="31">
        <f>ROUND(X144+X154,5)</f>
        <v>-177282</v>
      </c>
      <c r="Y156" s="23"/>
      <c r="Z156" s="31">
        <f>ROUND(Z144+Z154,5)</f>
        <v>1647</v>
      </c>
      <c r="AA156" s="23"/>
      <c r="AB156" s="31">
        <f>ROUND(AB144+AB154,5)</f>
        <v>23590</v>
      </c>
      <c r="AC156" s="23"/>
      <c r="AD156" s="31">
        <f>ROUND(AD144+AD154,5)</f>
        <v>8364</v>
      </c>
      <c r="AE156" s="23"/>
      <c r="AF156" s="31">
        <f t="shared" si="5"/>
        <v>-148283</v>
      </c>
      <c r="AH156" s="39">
        <f t="shared" si="8"/>
        <v>-148283</v>
      </c>
      <c r="AJ156" s="25"/>
    </row>
    <row r="157" spans="1:36" ht="19.5" thickTop="1" x14ac:dyDescent="0.3">
      <c r="AJ157" s="25"/>
    </row>
    <row r="158" spans="1:36" x14ac:dyDescent="0.3">
      <c r="AF158" s="25" t="s">
        <v>13</v>
      </c>
      <c r="AJ158" s="25"/>
    </row>
    <row r="159" spans="1:36" x14ac:dyDescent="0.3">
      <c r="H159" s="4" t="s">
        <v>13</v>
      </c>
      <c r="Z159" s="4" t="s">
        <v>13</v>
      </c>
      <c r="AF159" s="32"/>
    </row>
    <row r="160" spans="1:36" x14ac:dyDescent="0.3">
      <c r="Z160" s="4" t="s">
        <v>13</v>
      </c>
      <c r="AF160" s="32" t="s">
        <v>13</v>
      </c>
    </row>
    <row r="161" spans="32:32" x14ac:dyDescent="0.3">
      <c r="AF161" s="4" t="s">
        <v>13</v>
      </c>
    </row>
    <row r="162" spans="32:32" x14ac:dyDescent="0.3">
      <c r="AF162" s="33" t="s">
        <v>13</v>
      </c>
    </row>
    <row r="163" spans="32:32" x14ac:dyDescent="0.3">
      <c r="AF163" s="4" t="s">
        <v>13</v>
      </c>
    </row>
    <row r="164" spans="32:32" x14ac:dyDescent="0.3">
      <c r="AF164" s="33" t="s">
        <v>13</v>
      </c>
    </row>
    <row r="165" spans="32:32" x14ac:dyDescent="0.3">
      <c r="AF165" s="33" t="s">
        <v>13</v>
      </c>
    </row>
  </sheetData>
  <pageMargins left="0.7" right="0.7" top="0.75" bottom="0.75" header="0.3" footer="0.3"/>
  <pageSetup scale="70" orientation="landscape" r:id="rId1"/>
  <legacyDrawing r:id="rId2"/>
</worksheet>
</file>

<file path=docMetadata/LabelInfo.xml><?xml version="1.0" encoding="utf-8"?>
<clbl:labelList xmlns:clbl="http://schemas.microsoft.com/office/2020/mipLabelMetadata">
  <clbl:label id="{1f936966-a619-40d8-8ef3-942bc043306c}" enabled="1" method="Standard" siteId="{4cd5b4ae-c470-481f-8624-901f42efe3e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DIDS</dc:creator>
  <cp:lastModifiedBy>Dana Smith</cp:lastModifiedBy>
  <cp:lastPrinted>2023-04-21T15:48:11Z</cp:lastPrinted>
  <dcterms:created xsi:type="dcterms:W3CDTF">2021-06-28T13:50:03Z</dcterms:created>
  <dcterms:modified xsi:type="dcterms:W3CDTF">2024-03-26T18:56:25Z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36966-a619-40d8-8ef3-942bc043306c_Enabled">
    <vt:lpwstr>true</vt:lpwstr>
  </property>
  <property fmtid="{D5CDD505-2E9C-101B-9397-08002B2CF9AE}" pid="3" name="MSIP_Label_1f936966-a619-40d8-8ef3-942bc043306c_SetDate">
    <vt:lpwstr>2021-06-28T13:50:04Z</vt:lpwstr>
  </property>
  <property fmtid="{D5CDD505-2E9C-101B-9397-08002B2CF9AE}" pid="4" name="MSIP_Label_1f936966-a619-40d8-8ef3-942bc043306c_Method">
    <vt:lpwstr>Standard</vt:lpwstr>
  </property>
  <property fmtid="{D5CDD505-2E9C-101B-9397-08002B2CF9AE}" pid="5" name="MSIP_Label_1f936966-a619-40d8-8ef3-942bc043306c_Name">
    <vt:lpwstr>General</vt:lpwstr>
  </property>
  <property fmtid="{D5CDD505-2E9C-101B-9397-08002B2CF9AE}" pid="6" name="MSIP_Label_1f936966-a619-40d8-8ef3-942bc043306c_SiteId">
    <vt:lpwstr>4cd5b4ae-c470-481f-8624-901f42efe3ed</vt:lpwstr>
  </property>
  <property fmtid="{D5CDD505-2E9C-101B-9397-08002B2CF9AE}" pid="7" name="MSIP_Label_1f936966-a619-40d8-8ef3-942bc043306c_ActionId">
    <vt:lpwstr>2200b282-e3ed-40c2-92bf-87cfb268a36b</vt:lpwstr>
  </property>
  <property fmtid="{D5CDD505-2E9C-101B-9397-08002B2CF9AE}" pid="8" name="MSIP_Label_1f936966-a619-40d8-8ef3-942bc043306c_ContentBits">
    <vt:lpwstr>0</vt:lpwstr>
  </property>
</Properties>
</file>