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penses\2021 expenses\"/>
    </mc:Choice>
  </mc:AlternateContent>
  <xr:revisionPtr revIDLastSave="0" documentId="8_{5A7E9465-DCB9-462E-A901-F8A30C2AD56B}" xr6:coauthVersionLast="47" xr6:coauthVersionMax="47" xr10:uidLastSave="{00000000-0000-0000-0000-000000000000}"/>
  <bookViews>
    <workbookView xWindow="-120" yWindow="-120" windowWidth="29040" windowHeight="15840" activeTab="1" xr2:uid="{2DB88228-4C1B-425A-B271-A1BB03A3BA98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Sheet1!$A:$F,Sheet1!$1:$1</definedName>
    <definedName name="QB_COLUMN_29" localSheetId="1" hidden="1">Sheet1!$G$1</definedName>
    <definedName name="QB_DATA_0" localSheetId="1" hidden="1">Sheet1!$4:$4,Sheet1!$5:$5,Sheet1!$8:$8,Sheet1!$13:$13,Sheet1!$14:$14,Sheet1!$16:$16,Sheet1!$18:$18,Sheet1!$19:$19,Sheet1!$26:$26,Sheet1!$27:$27,Sheet1!$30:$30,Sheet1!$31:$31,Sheet1!$32:$32,Sheet1!$33:$33,Sheet1!$34:$34,Sheet1!$37:$37</definedName>
    <definedName name="QB_DATA_1" localSheetId="1" hidden="1">Sheet1!$38:$38,Sheet1!$39:$39,Sheet1!$42:$42,Sheet1!$43:$43,Sheet1!$44:$44,Sheet1!$45:$45,Sheet1!$46:$46,Sheet1!$47:$47,Sheet1!$49:$49,Sheet1!$50:$50,Sheet1!$51:$51,Sheet1!$53:$53,Sheet1!$56:$56,Sheet1!$57:$57,Sheet1!$60:$60,Sheet1!$64:$64</definedName>
    <definedName name="QB_DATA_2" localSheetId="1" hidden="1">Sheet1!$65:$65</definedName>
    <definedName name="QB_FORMULA_0" localSheetId="1" hidden="1">Sheet1!$G$9,Sheet1!$G$10,Sheet1!$G$15,Sheet1!$G$17,Sheet1!$G$20,Sheet1!$G$21,Sheet1!$G$28,Sheet1!$G$35,Sheet1!$G$40,Sheet1!$G$48,Sheet1!$G$52,Sheet1!$G$58,Sheet1!$G$61,Sheet1!$G$62,Sheet1!$G$63,Sheet1!$G$66</definedName>
    <definedName name="QB_FORMULA_1" localSheetId="1" hidden="1">Sheet1!$G$67</definedName>
    <definedName name="QB_ROW_10250" localSheetId="1" hidden="1">Sheet1!$F$13</definedName>
    <definedName name="QB_ROW_105030" localSheetId="1" hidden="1">Sheet1!$D$11</definedName>
    <definedName name="QB_ROW_105240" localSheetId="1" hidden="1">Sheet1!$E$16</definedName>
    <definedName name="QB_ROW_105330" localSheetId="1" hidden="1">Sheet1!$D$17</definedName>
    <definedName name="QB_ROW_108040" localSheetId="1" hidden="1">Sheet1!$E$7</definedName>
    <definedName name="QB_ROW_108340" localSheetId="1" hidden="1">Sheet1!$E$9</definedName>
    <definedName name="QB_ROW_110250" localSheetId="1" hidden="1">Sheet1!$F$8</definedName>
    <definedName name="QB_ROW_113230" localSheetId="1" hidden="1">Sheet1!$D$5</definedName>
    <definedName name="QB_ROW_127240" localSheetId="1" hidden="1">Sheet1!$E$50</definedName>
    <definedName name="QB_ROW_128250" localSheetId="1" hidden="1">Sheet1!$F$45</definedName>
    <definedName name="QB_ROW_129230" localSheetId="1" hidden="1">Sheet1!$D$53</definedName>
    <definedName name="QB_ROW_130030" localSheetId="1" hidden="1">Sheet1!$D$54</definedName>
    <definedName name="QB_ROW_130330" localSheetId="1" hidden="1">Sheet1!$D$62</definedName>
    <definedName name="QB_ROW_131040" localSheetId="1" hidden="1">Sheet1!$E$55</definedName>
    <definedName name="QB_ROW_131250" localSheetId="1" hidden="1">Sheet1!$F$57</definedName>
    <definedName name="QB_ROW_131340" localSheetId="1" hidden="1">Sheet1!$E$58</definedName>
    <definedName name="QB_ROW_132040" localSheetId="1" hidden="1">Sheet1!$E$59</definedName>
    <definedName name="QB_ROW_132340" localSheetId="1" hidden="1">Sheet1!$E$61</definedName>
    <definedName name="QB_ROW_133250" localSheetId="1" hidden="1">Sheet1!$F$60</definedName>
    <definedName name="QB_ROW_135250" localSheetId="1" hidden="1">Sheet1!$F$56</definedName>
    <definedName name="QB_ROW_138230" localSheetId="1" hidden="1">Sheet1!$D$19</definedName>
    <definedName name="QB_ROW_140250" localSheetId="1" hidden="1">Sheet1!$F$46</definedName>
    <definedName name="QB_ROW_141250" localSheetId="1" hidden="1">Sheet1!$F$34</definedName>
    <definedName name="QB_ROW_143220" localSheetId="1" hidden="1">Sheet1!$C$64</definedName>
    <definedName name="QB_ROW_144220" localSheetId="1" hidden="1">Sheet1!$C$65</definedName>
    <definedName name="QB_ROW_15230" localSheetId="1" hidden="1">Sheet1!$D$4</definedName>
    <definedName name="QB_ROW_18301" localSheetId="1" hidden="1">Sheet1!$A$67</definedName>
    <definedName name="QB_ROW_20012" localSheetId="1" hidden="1">Sheet1!$B$2</definedName>
    <definedName name="QB_ROW_20312" localSheetId="1" hidden="1">Sheet1!$B$21</definedName>
    <definedName name="QB_ROW_21012" localSheetId="1" hidden="1">Sheet1!$B$22</definedName>
    <definedName name="QB_ROW_21312" localSheetId="1" hidden="1">Sheet1!$B$66</definedName>
    <definedName name="QB_ROW_22040" localSheetId="1" hidden="1">Sheet1!$E$25</definedName>
    <definedName name="QB_ROW_22340" localSheetId="1" hidden="1">Sheet1!$E$28</definedName>
    <definedName name="QB_ROW_23250" localSheetId="1" hidden="1">Sheet1!$F$26</definedName>
    <definedName name="QB_ROW_24040" localSheetId="1" hidden="1">Sheet1!$E$41</definedName>
    <definedName name="QB_ROW_24250" localSheetId="1" hidden="1">Sheet1!$F$47</definedName>
    <definedName name="QB_ROW_24340" localSheetId="1" hidden="1">Sheet1!$E$48</definedName>
    <definedName name="QB_ROW_25250" localSheetId="1" hidden="1">Sheet1!$F$42</definedName>
    <definedName name="QB_ROW_26250" localSheetId="1" hidden="1">Sheet1!$F$43</definedName>
    <definedName name="QB_ROW_27250" localSheetId="1" hidden="1">Sheet1!$F$44</definedName>
    <definedName name="QB_ROW_28040" localSheetId="1" hidden="1">Sheet1!$E$29</definedName>
    <definedName name="QB_ROW_28340" localSheetId="1" hidden="1">Sheet1!$E$35</definedName>
    <definedName name="QB_ROW_29250" localSheetId="1" hidden="1">Sheet1!$F$30</definedName>
    <definedName name="QB_ROW_30250" localSheetId="1" hidden="1">Sheet1!$F$31</definedName>
    <definedName name="QB_ROW_31250" localSheetId="1" hidden="1">Sheet1!$F$32</definedName>
    <definedName name="QB_ROW_32250" localSheetId="1" hidden="1">Sheet1!$F$33</definedName>
    <definedName name="QB_ROW_34240" localSheetId="1" hidden="1">Sheet1!$E$49</definedName>
    <definedName name="QB_ROW_40040" localSheetId="1" hidden="1">Sheet1!$E$36</definedName>
    <definedName name="QB_ROW_40250" localSheetId="1" hidden="1">Sheet1!$F$39</definedName>
    <definedName name="QB_ROW_40340" localSheetId="1" hidden="1">Sheet1!$E$40</definedName>
    <definedName name="QB_ROW_43250" localSheetId="1" hidden="1">Sheet1!$F$38</definedName>
    <definedName name="QB_ROW_52230" localSheetId="1" hidden="1">Sheet1!$D$18</definedName>
    <definedName name="QB_ROW_53250" localSheetId="1" hidden="1">Sheet1!$F$27</definedName>
    <definedName name="QB_ROW_54250" localSheetId="1" hidden="1">Sheet1!$F$37</definedName>
    <definedName name="QB_ROW_63020" localSheetId="1" hidden="1">Sheet1!$C$23</definedName>
    <definedName name="QB_ROW_63320" localSheetId="1" hidden="1">Sheet1!$C$63</definedName>
    <definedName name="QB_ROW_64020" localSheetId="1" hidden="1">Sheet1!$C$3</definedName>
    <definedName name="QB_ROW_64320" localSheetId="1" hidden="1">Sheet1!$C$20</definedName>
    <definedName name="QB_ROW_69030" localSheetId="1" hidden="1">Sheet1!$D$6</definedName>
    <definedName name="QB_ROW_69330" localSheetId="1" hidden="1">Sheet1!$D$10</definedName>
    <definedName name="QB_ROW_70030" localSheetId="1" hidden="1">Sheet1!$D$24</definedName>
    <definedName name="QB_ROW_70240" localSheetId="1" hidden="1">Sheet1!$E$51</definedName>
    <definedName name="QB_ROW_70330" localSheetId="1" hidden="1">Sheet1!$D$52</definedName>
    <definedName name="QB_ROW_9040" localSheetId="1" hidden="1">Sheet1!$E$12</definedName>
    <definedName name="QB_ROW_9250" localSheetId="1" hidden="1">Sheet1!$F$14</definedName>
    <definedName name="QB_ROW_9340" localSheetId="1" hidden="1">Sheet1!$E$15</definedName>
    <definedName name="QBCANSUPPORTUPDATE" localSheetId="1">TRUE</definedName>
    <definedName name="QBCOMPANYFILENAME" localSheetId="1">"Q:\HAPI.qbw"</definedName>
    <definedName name="QBENDDATE" localSheetId="1">20210630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"de272514a72b4f42967ed0dce5ab2971"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6</definedName>
    <definedName name="QBSTARTDATE" localSheetId="1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6" i="1"/>
  <c r="G63" i="1"/>
  <c r="G62" i="1"/>
  <c r="G61" i="1"/>
  <c r="G58" i="1"/>
  <c r="G52" i="1"/>
  <c r="G48" i="1"/>
  <c r="G40" i="1"/>
  <c r="G35" i="1"/>
  <c r="G28" i="1"/>
  <c r="G21" i="1"/>
  <c r="G20" i="1"/>
  <c r="G17" i="1"/>
  <c r="G15" i="1"/>
  <c r="G10" i="1"/>
  <c r="G9" i="1"/>
</calcChain>
</file>

<file path=xl/sharedStrings.xml><?xml version="1.0" encoding="utf-8"?>
<sst xmlns="http://schemas.openxmlformats.org/spreadsheetml/2006/main" count="67" uniqueCount="67">
  <si>
    <t>Jul '20 - Jun 21</t>
  </si>
  <si>
    <t>Income</t>
  </si>
  <si>
    <t>40000 · Income</t>
  </si>
  <si>
    <t>41000 · Grants Income</t>
  </si>
  <si>
    <t>42000 · Foundations</t>
  </si>
  <si>
    <t>43000 · Program Income</t>
  </si>
  <si>
    <t>43300 · Exhibitions</t>
  </si>
  <si>
    <t>43310 · Contributions</t>
  </si>
  <si>
    <t>Total 43300 · Exhibitions</t>
  </si>
  <si>
    <t>Total 43000 · Program Income</t>
  </si>
  <si>
    <t>46000 · Special Events Income</t>
  </si>
  <si>
    <t>46100 · Phoenix Art Gala</t>
  </si>
  <si>
    <t>46130 · Gala Art Sales</t>
  </si>
  <si>
    <t>46100 · Phoenix Art Gala - Other</t>
  </si>
  <si>
    <t>Total 46100 · Phoenix Art Gala</t>
  </si>
  <si>
    <t>46000 · Special Events Income - Other</t>
  </si>
  <si>
    <t>Total 46000 · Special Events Income</t>
  </si>
  <si>
    <t>47000 · Nongrant Income</t>
  </si>
  <si>
    <t>48000 · Interest Account</t>
  </si>
  <si>
    <t>Total 40000 · Income</t>
  </si>
  <si>
    <t>Total Income</t>
  </si>
  <si>
    <t>Expense</t>
  </si>
  <si>
    <t>60000 · Expenses</t>
  </si>
  <si>
    <t>61000 · Programs</t>
  </si>
  <si>
    <t>61100 · Salaries &amp; Benefits</t>
  </si>
  <si>
    <t>61110 · Salaries</t>
  </si>
  <si>
    <t>61130 · Benefits &amp; Taxes</t>
  </si>
  <si>
    <t>Total 61100 · Salaries &amp; Benefits</t>
  </si>
  <si>
    <t>61200 · Monthly Expenses</t>
  </si>
  <si>
    <t>61210 · Supplies</t>
  </si>
  <si>
    <t>61220 · Postage</t>
  </si>
  <si>
    <t>61230 · Printing</t>
  </si>
  <si>
    <t>61240 · Occupancy/ Rent</t>
  </si>
  <si>
    <t>61250 · Web Services</t>
  </si>
  <si>
    <t>Total 61200 · Monthly Expenses</t>
  </si>
  <si>
    <t>61300 · Travel, Conference &amp; Meetings</t>
  </si>
  <si>
    <t>61310 · Travel</t>
  </si>
  <si>
    <t>61320 · Conference &amp; Meetings</t>
  </si>
  <si>
    <t>61300 · Travel, Conference &amp; Meetings - Other</t>
  </si>
  <si>
    <t>Total 61300 · Travel, Conference &amp; Meetings</t>
  </si>
  <si>
    <t>61400 · Professional Fees</t>
  </si>
  <si>
    <t>61410 · Accounting Fees</t>
  </si>
  <si>
    <t>61420 · Instructors &amp; Teachers</t>
  </si>
  <si>
    <t>61430 · Outside Contract Services</t>
  </si>
  <si>
    <t>61440 · Banking and Credit Card Fees</t>
  </si>
  <si>
    <t>61450 · Contract Employee</t>
  </si>
  <si>
    <t>61400 · Professional Fees - Other</t>
  </si>
  <si>
    <t>Total 61400 · Professional Fees</t>
  </si>
  <si>
    <t>61500 · Insurance</t>
  </si>
  <si>
    <t>61600 · Taxes and Fees</t>
  </si>
  <si>
    <t>61000 · Programs - Other</t>
  </si>
  <si>
    <t>Total 61000 · Programs</t>
  </si>
  <si>
    <t>62000 · Management and Administration</t>
  </si>
  <si>
    <t>63000 · Fundraising</t>
  </si>
  <si>
    <t>63100 · Phoenix Gala</t>
  </si>
  <si>
    <t>63140 · Commision for Art Sales</t>
  </si>
  <si>
    <t>63100 · Phoenix Gala - Other</t>
  </si>
  <si>
    <t>Total 63100 · Phoenix Gala</t>
  </si>
  <si>
    <t>63200 · Art for Awareness</t>
  </si>
  <si>
    <t>63210 · Art Exhbit Expenses</t>
  </si>
  <si>
    <t>Total 63200 · Art for Awareness</t>
  </si>
  <si>
    <t>Total 63000 · Fundraising</t>
  </si>
  <si>
    <t>Total 60000 · Expenses</t>
  </si>
  <si>
    <t>61460 · Inside Contractors</t>
  </si>
  <si>
    <t>61470 · Membership Fees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</si>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</sst>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402291CE-6EC8-4C77-B4DC-3416F52071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C13C6BA-8F3F-4127-BD47-3A379F6CE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0FA91-B75A-44B9-8C22-9D7D35A1A6F6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5"/>
      <c r="C40" s="1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3FAE6-21EC-4A44-B9CF-127AD7B397D5}">
  <sheetPr codeName="Sheet1"/>
  <dimension ref="A1:G68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2" customWidth="1"/>
    <col min="6" max="6" width="38" style="12" customWidth="1"/>
    <col min="7" max="7" width="12.28515625" style="13" bestFit="1" customWidth="1"/>
  </cols>
  <sheetData>
    <row r="1" spans="1:7" s="11" customFormat="1" ht="15.75" thickBot="1" x14ac:dyDescent="0.3">
      <c r="A1" s="9"/>
      <c r="B1" s="9"/>
      <c r="C1" s="9"/>
      <c r="D1" s="9"/>
      <c r="E1" s="9"/>
      <c r="F1" s="9"/>
      <c r="G1" s="10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x14ac:dyDescent="0.25">
      <c r="A4" s="1"/>
      <c r="B4" s="1"/>
      <c r="C4" s="1"/>
      <c r="D4" s="1" t="s">
        <v>3</v>
      </c>
      <c r="E4" s="1"/>
      <c r="F4" s="1"/>
      <c r="G4" s="2">
        <v>91681.54</v>
      </c>
    </row>
    <row r="5" spans="1:7" x14ac:dyDescent="0.25">
      <c r="A5" s="1"/>
      <c r="B5" s="1"/>
      <c r="C5" s="1"/>
      <c r="D5" s="1" t="s">
        <v>4</v>
      </c>
      <c r="E5" s="1"/>
      <c r="F5" s="1"/>
      <c r="G5" s="2">
        <v>5187.6000000000004</v>
      </c>
    </row>
    <row r="6" spans="1:7" x14ac:dyDescent="0.25">
      <c r="A6" s="1"/>
      <c r="B6" s="1"/>
      <c r="C6" s="1"/>
      <c r="D6" s="1" t="s">
        <v>5</v>
      </c>
      <c r="E6" s="1"/>
      <c r="F6" s="1"/>
      <c r="G6" s="2"/>
    </row>
    <row r="7" spans="1:7" x14ac:dyDescent="0.25">
      <c r="A7" s="1"/>
      <c r="B7" s="1"/>
      <c r="C7" s="1"/>
      <c r="D7" s="1"/>
      <c r="E7" s="1" t="s">
        <v>6</v>
      </c>
      <c r="F7" s="1"/>
      <c r="G7" s="2"/>
    </row>
    <row r="8" spans="1:7" ht="15.75" thickBot="1" x14ac:dyDescent="0.3">
      <c r="A8" s="1"/>
      <c r="B8" s="1"/>
      <c r="C8" s="1"/>
      <c r="D8" s="1"/>
      <c r="E8" s="1"/>
      <c r="F8" s="1" t="s">
        <v>7</v>
      </c>
      <c r="G8" s="3">
        <v>10254.780000000001</v>
      </c>
    </row>
    <row r="9" spans="1:7" ht="15.75" thickBot="1" x14ac:dyDescent="0.3">
      <c r="A9" s="1"/>
      <c r="B9" s="1"/>
      <c r="C9" s="1"/>
      <c r="D9" s="1"/>
      <c r="E9" s="1" t="s">
        <v>8</v>
      </c>
      <c r="F9" s="1"/>
      <c r="G9" s="4">
        <f>ROUND(SUM(G7:G8),5)</f>
        <v>10254.780000000001</v>
      </c>
    </row>
    <row r="10" spans="1:7" x14ac:dyDescent="0.25">
      <c r="A10" s="1"/>
      <c r="B10" s="1"/>
      <c r="C10" s="1"/>
      <c r="D10" s="1" t="s">
        <v>9</v>
      </c>
      <c r="E10" s="1"/>
      <c r="F10" s="1"/>
      <c r="G10" s="2">
        <f>ROUND(G6+G9,5)</f>
        <v>10254.780000000001</v>
      </c>
    </row>
    <row r="11" spans="1:7" x14ac:dyDescent="0.25">
      <c r="A11" s="1"/>
      <c r="B11" s="1"/>
      <c r="C11" s="1"/>
      <c r="D11" s="1" t="s">
        <v>10</v>
      </c>
      <c r="E11" s="1"/>
      <c r="F11" s="1"/>
      <c r="G11" s="2"/>
    </row>
    <row r="12" spans="1:7" x14ac:dyDescent="0.25">
      <c r="A12" s="1"/>
      <c r="B12" s="1"/>
      <c r="C12" s="1"/>
      <c r="D12" s="1"/>
      <c r="E12" s="1" t="s">
        <v>11</v>
      </c>
      <c r="F12" s="1"/>
      <c r="G12" s="2"/>
    </row>
    <row r="13" spans="1:7" x14ac:dyDescent="0.25">
      <c r="A13" s="1"/>
      <c r="B13" s="1"/>
      <c r="C13" s="1"/>
      <c r="D13" s="1"/>
      <c r="E13" s="1"/>
      <c r="F13" s="1" t="s">
        <v>12</v>
      </c>
      <c r="G13" s="2">
        <v>3505.29</v>
      </c>
    </row>
    <row r="14" spans="1:7" ht="15.75" thickBot="1" x14ac:dyDescent="0.3">
      <c r="A14" s="1"/>
      <c r="B14" s="1"/>
      <c r="C14" s="1"/>
      <c r="D14" s="1"/>
      <c r="E14" s="1"/>
      <c r="F14" s="1" t="s">
        <v>13</v>
      </c>
      <c r="G14" s="5">
        <v>1500</v>
      </c>
    </row>
    <row r="15" spans="1:7" x14ac:dyDescent="0.25">
      <c r="A15" s="1"/>
      <c r="B15" s="1"/>
      <c r="C15" s="1"/>
      <c r="D15" s="1"/>
      <c r="E15" s="1" t="s">
        <v>14</v>
      </c>
      <c r="F15" s="1"/>
      <c r="G15" s="2">
        <f>ROUND(SUM(G12:G14),5)</f>
        <v>5005.29</v>
      </c>
    </row>
    <row r="16" spans="1:7" ht="15.75" thickBot="1" x14ac:dyDescent="0.3">
      <c r="A16" s="1"/>
      <c r="B16" s="1"/>
      <c r="C16" s="1"/>
      <c r="D16" s="1"/>
      <c r="E16" s="1" t="s">
        <v>15</v>
      </c>
      <c r="F16" s="1"/>
      <c r="G16" s="5">
        <v>482.79</v>
      </c>
    </row>
    <row r="17" spans="1:7" x14ac:dyDescent="0.25">
      <c r="A17" s="1"/>
      <c r="B17" s="1"/>
      <c r="C17" s="1"/>
      <c r="D17" s="1" t="s">
        <v>16</v>
      </c>
      <c r="E17" s="1"/>
      <c r="F17" s="1"/>
      <c r="G17" s="2">
        <f>ROUND(G11+SUM(G15:G16),5)</f>
        <v>5488.08</v>
      </c>
    </row>
    <row r="18" spans="1:7" x14ac:dyDescent="0.25">
      <c r="A18" s="1"/>
      <c r="B18" s="1"/>
      <c r="C18" s="1"/>
      <c r="D18" s="1" t="s">
        <v>17</v>
      </c>
      <c r="E18" s="1"/>
      <c r="F18" s="1"/>
      <c r="G18" s="2">
        <v>2000</v>
      </c>
    </row>
    <row r="19" spans="1:7" ht="15.75" thickBot="1" x14ac:dyDescent="0.3">
      <c r="A19" s="1"/>
      <c r="B19" s="1"/>
      <c r="C19" s="1"/>
      <c r="D19" s="1" t="s">
        <v>18</v>
      </c>
      <c r="E19" s="1"/>
      <c r="F19" s="1"/>
      <c r="G19" s="3">
        <v>0.89</v>
      </c>
    </row>
    <row r="20" spans="1:7" ht="15.75" thickBot="1" x14ac:dyDescent="0.3">
      <c r="A20" s="1"/>
      <c r="B20" s="1"/>
      <c r="C20" s="1" t="s">
        <v>19</v>
      </c>
      <c r="D20" s="1"/>
      <c r="E20" s="1"/>
      <c r="F20" s="1"/>
      <c r="G20" s="4">
        <f>ROUND(SUM(G3:G5)+G10+SUM(G17:G19),5)</f>
        <v>114612.89</v>
      </c>
    </row>
    <row r="21" spans="1:7" x14ac:dyDescent="0.25">
      <c r="A21" s="1"/>
      <c r="B21" s="1" t="s">
        <v>20</v>
      </c>
      <c r="C21" s="1"/>
      <c r="D21" s="1"/>
      <c r="E21" s="1"/>
      <c r="F21" s="1"/>
      <c r="G21" s="2">
        <f>ROUND(G2+G20,5)</f>
        <v>114612.89</v>
      </c>
    </row>
    <row r="22" spans="1:7" x14ac:dyDescent="0.25">
      <c r="A22" s="1"/>
      <c r="B22" s="1" t="s">
        <v>21</v>
      </c>
      <c r="C22" s="1"/>
      <c r="D22" s="1"/>
      <c r="E22" s="1"/>
      <c r="F22" s="1"/>
      <c r="G22" s="2"/>
    </row>
    <row r="23" spans="1:7" x14ac:dyDescent="0.25">
      <c r="A23" s="1"/>
      <c r="B23" s="1"/>
      <c r="C23" s="1" t="s">
        <v>22</v>
      </c>
      <c r="D23" s="1"/>
      <c r="E23" s="1"/>
      <c r="F23" s="1"/>
      <c r="G23" s="2"/>
    </row>
    <row r="24" spans="1:7" x14ac:dyDescent="0.25">
      <c r="A24" s="1"/>
      <c r="B24" s="1"/>
      <c r="C24" s="1"/>
      <c r="D24" s="1" t="s">
        <v>23</v>
      </c>
      <c r="E24" s="1"/>
      <c r="F24" s="1"/>
      <c r="G24" s="2"/>
    </row>
    <row r="25" spans="1:7" x14ac:dyDescent="0.25">
      <c r="A25" s="1"/>
      <c r="B25" s="1"/>
      <c r="C25" s="1"/>
      <c r="D25" s="1"/>
      <c r="E25" s="1" t="s">
        <v>24</v>
      </c>
      <c r="F25" s="1"/>
      <c r="G25" s="2"/>
    </row>
    <row r="26" spans="1:7" x14ac:dyDescent="0.25">
      <c r="A26" s="1"/>
      <c r="B26" s="1"/>
      <c r="C26" s="1"/>
      <c r="D26" s="1"/>
      <c r="E26" s="1"/>
      <c r="F26" s="1" t="s">
        <v>25</v>
      </c>
      <c r="G26" s="2">
        <v>39170.83</v>
      </c>
    </row>
    <row r="27" spans="1:7" ht="15.75" thickBot="1" x14ac:dyDescent="0.3">
      <c r="A27" s="1"/>
      <c r="B27" s="1"/>
      <c r="C27" s="1"/>
      <c r="D27" s="1"/>
      <c r="E27" s="1"/>
      <c r="F27" s="1" t="s">
        <v>26</v>
      </c>
      <c r="G27" s="5">
        <v>2771.13</v>
      </c>
    </row>
    <row r="28" spans="1:7" x14ac:dyDescent="0.25">
      <c r="A28" s="1"/>
      <c r="B28" s="1"/>
      <c r="C28" s="1"/>
      <c r="D28" s="1"/>
      <c r="E28" s="1" t="s">
        <v>27</v>
      </c>
      <c r="F28" s="1"/>
      <c r="G28" s="2">
        <f>ROUND(SUM(G25:G27),5)</f>
        <v>41941.96</v>
      </c>
    </row>
    <row r="29" spans="1:7" x14ac:dyDescent="0.25">
      <c r="A29" s="1"/>
      <c r="B29" s="1"/>
      <c r="C29" s="1"/>
      <c r="D29" s="1"/>
      <c r="E29" s="1" t="s">
        <v>28</v>
      </c>
      <c r="F29" s="1"/>
      <c r="G29" s="2"/>
    </row>
    <row r="30" spans="1:7" x14ac:dyDescent="0.25">
      <c r="A30" s="1"/>
      <c r="B30" s="1"/>
      <c r="C30" s="1"/>
      <c r="D30" s="1"/>
      <c r="E30" s="1"/>
      <c r="F30" s="1" t="s">
        <v>29</v>
      </c>
      <c r="G30" s="2">
        <v>6873.1</v>
      </c>
    </row>
    <row r="31" spans="1:7" x14ac:dyDescent="0.25">
      <c r="A31" s="1"/>
      <c r="B31" s="1"/>
      <c r="C31" s="1"/>
      <c r="D31" s="1"/>
      <c r="E31" s="1"/>
      <c r="F31" s="1" t="s">
        <v>30</v>
      </c>
      <c r="G31" s="2">
        <v>507.97</v>
      </c>
    </row>
    <row r="32" spans="1:7" x14ac:dyDescent="0.25">
      <c r="A32" s="1"/>
      <c r="B32" s="1"/>
      <c r="C32" s="1"/>
      <c r="D32" s="1"/>
      <c r="E32" s="1"/>
      <c r="F32" s="1" t="s">
        <v>31</v>
      </c>
      <c r="G32" s="2">
        <v>4166</v>
      </c>
    </row>
    <row r="33" spans="1:7" x14ac:dyDescent="0.25">
      <c r="A33" s="1"/>
      <c r="B33" s="1"/>
      <c r="C33" s="1"/>
      <c r="D33" s="1"/>
      <c r="E33" s="1"/>
      <c r="F33" s="1" t="s">
        <v>32</v>
      </c>
      <c r="G33" s="2">
        <v>18831.22</v>
      </c>
    </row>
    <row r="34" spans="1:7" ht="15.75" thickBot="1" x14ac:dyDescent="0.3">
      <c r="A34" s="1"/>
      <c r="B34" s="1"/>
      <c r="C34" s="1"/>
      <c r="D34" s="1"/>
      <c r="E34" s="1"/>
      <c r="F34" s="1" t="s">
        <v>33</v>
      </c>
      <c r="G34" s="5">
        <v>7068.05</v>
      </c>
    </row>
    <row r="35" spans="1:7" x14ac:dyDescent="0.25">
      <c r="A35" s="1"/>
      <c r="B35" s="1"/>
      <c r="C35" s="1"/>
      <c r="D35" s="1"/>
      <c r="E35" s="1" t="s">
        <v>34</v>
      </c>
      <c r="F35" s="1"/>
      <c r="G35" s="2">
        <f>ROUND(SUM(G29:G34),5)</f>
        <v>37446.339999999997</v>
      </c>
    </row>
    <row r="36" spans="1:7" x14ac:dyDescent="0.25">
      <c r="A36" s="1"/>
      <c r="B36" s="1"/>
      <c r="C36" s="1"/>
      <c r="D36" s="1"/>
      <c r="E36" s="1" t="s">
        <v>35</v>
      </c>
      <c r="F36" s="1"/>
      <c r="G36" s="2"/>
    </row>
    <row r="37" spans="1:7" x14ac:dyDescent="0.25">
      <c r="A37" s="1"/>
      <c r="B37" s="1"/>
      <c r="C37" s="1"/>
      <c r="D37" s="1"/>
      <c r="E37" s="1"/>
      <c r="F37" s="1" t="s">
        <v>36</v>
      </c>
      <c r="G37" s="2">
        <v>341.68</v>
      </c>
    </row>
    <row r="38" spans="1:7" x14ac:dyDescent="0.25">
      <c r="A38" s="1"/>
      <c r="B38" s="1"/>
      <c r="C38" s="1"/>
      <c r="D38" s="1"/>
      <c r="E38" s="1"/>
      <c r="F38" s="1" t="s">
        <v>37</v>
      </c>
      <c r="G38" s="2">
        <v>1696.29</v>
      </c>
    </row>
    <row r="39" spans="1:7" ht="15.75" thickBot="1" x14ac:dyDescent="0.3">
      <c r="A39" s="1"/>
      <c r="B39" s="1"/>
      <c r="C39" s="1"/>
      <c r="D39" s="1"/>
      <c r="E39" s="1"/>
      <c r="F39" s="1" t="s">
        <v>38</v>
      </c>
      <c r="G39" s="5">
        <v>107.8</v>
      </c>
    </row>
    <row r="40" spans="1:7" x14ac:dyDescent="0.25">
      <c r="A40" s="1"/>
      <c r="B40" s="1"/>
      <c r="C40" s="1"/>
      <c r="D40" s="1"/>
      <c r="E40" s="1" t="s">
        <v>39</v>
      </c>
      <c r="F40" s="1"/>
      <c r="G40" s="2">
        <f>ROUND(SUM(G36:G39),5)</f>
        <v>2145.77</v>
      </c>
    </row>
    <row r="41" spans="1:7" x14ac:dyDescent="0.25">
      <c r="A41" s="1"/>
      <c r="B41" s="1"/>
      <c r="C41" s="1"/>
      <c r="D41" s="1"/>
      <c r="E41" s="1" t="s">
        <v>40</v>
      </c>
      <c r="F41" s="1"/>
      <c r="G41" s="2"/>
    </row>
    <row r="42" spans="1:7" x14ac:dyDescent="0.25">
      <c r="A42" s="1"/>
      <c r="B42" s="1"/>
      <c r="C42" s="1"/>
      <c r="D42" s="1"/>
      <c r="E42" s="1"/>
      <c r="F42" s="1" t="s">
        <v>41</v>
      </c>
      <c r="G42" s="2">
        <v>42.61</v>
      </c>
    </row>
    <row r="43" spans="1:7" x14ac:dyDescent="0.25">
      <c r="A43" s="1"/>
      <c r="B43" s="1"/>
      <c r="C43" s="1"/>
      <c r="D43" s="1"/>
      <c r="E43" s="1"/>
      <c r="F43" s="1" t="s">
        <v>42</v>
      </c>
      <c r="G43" s="2">
        <v>15652.5</v>
      </c>
    </row>
    <row r="44" spans="1:7" x14ac:dyDescent="0.25">
      <c r="A44" s="1"/>
      <c r="B44" s="1"/>
      <c r="C44" s="1"/>
      <c r="D44" s="1"/>
      <c r="E44" s="1"/>
      <c r="F44" s="1" t="s">
        <v>43</v>
      </c>
      <c r="G44" s="2">
        <v>7686.27</v>
      </c>
    </row>
    <row r="45" spans="1:7" x14ac:dyDescent="0.25">
      <c r="A45" s="1"/>
      <c r="B45" s="1"/>
      <c r="C45" s="1"/>
      <c r="D45" s="1"/>
      <c r="E45" s="1"/>
      <c r="F45" s="1" t="s">
        <v>44</v>
      </c>
      <c r="G45" s="2">
        <v>222.69</v>
      </c>
    </row>
    <row r="46" spans="1:7" x14ac:dyDescent="0.25">
      <c r="A46" s="1"/>
      <c r="B46" s="1"/>
      <c r="C46" s="1"/>
      <c r="D46" s="1"/>
      <c r="E46" s="1"/>
      <c r="F46" s="1" t="s">
        <v>45</v>
      </c>
      <c r="G46" s="2">
        <v>16240.25</v>
      </c>
    </row>
    <row r="47" spans="1:7" ht="15.75" thickBot="1" x14ac:dyDescent="0.3">
      <c r="A47" s="1"/>
      <c r="B47" s="1"/>
      <c r="C47" s="1"/>
      <c r="D47" s="1"/>
      <c r="E47" s="1"/>
      <c r="F47" s="1" t="s">
        <v>46</v>
      </c>
      <c r="G47" s="5">
        <v>109.16</v>
      </c>
    </row>
    <row r="48" spans="1:7" x14ac:dyDescent="0.25">
      <c r="A48" s="1"/>
      <c r="B48" s="1"/>
      <c r="C48" s="1"/>
      <c r="D48" s="1"/>
      <c r="E48" s="1" t="s">
        <v>47</v>
      </c>
      <c r="F48" s="1"/>
      <c r="G48" s="2">
        <f>ROUND(SUM(G41:G47),5)</f>
        <v>39953.480000000003</v>
      </c>
    </row>
    <row r="49" spans="1:7" x14ac:dyDescent="0.25">
      <c r="A49" s="1"/>
      <c r="B49" s="1"/>
      <c r="C49" s="1"/>
      <c r="D49" s="1"/>
      <c r="E49" s="1" t="s">
        <v>48</v>
      </c>
      <c r="F49" s="1"/>
      <c r="G49" s="2">
        <v>1574.55</v>
      </c>
    </row>
    <row r="50" spans="1:7" x14ac:dyDescent="0.25">
      <c r="A50" s="1"/>
      <c r="B50" s="1"/>
      <c r="C50" s="1"/>
      <c r="D50" s="1"/>
      <c r="E50" s="1" t="s">
        <v>49</v>
      </c>
      <c r="F50" s="1"/>
      <c r="G50" s="2">
        <v>244.33</v>
      </c>
    </row>
    <row r="51" spans="1:7" ht="15.75" thickBot="1" x14ac:dyDescent="0.3">
      <c r="A51" s="1"/>
      <c r="B51" s="1"/>
      <c r="C51" s="1"/>
      <c r="D51" s="1"/>
      <c r="E51" s="1" t="s">
        <v>50</v>
      </c>
      <c r="F51" s="1"/>
      <c r="G51" s="5">
        <v>120.12</v>
      </c>
    </row>
    <row r="52" spans="1:7" x14ac:dyDescent="0.25">
      <c r="A52" s="1"/>
      <c r="B52" s="1"/>
      <c r="C52" s="1"/>
      <c r="D52" s="1" t="s">
        <v>51</v>
      </c>
      <c r="E52" s="1"/>
      <c r="F52" s="1"/>
      <c r="G52" s="2">
        <f>ROUND(G24+G28+G35+G40+SUM(G48:G51),5)</f>
        <v>123426.55</v>
      </c>
    </row>
    <row r="53" spans="1:7" x14ac:dyDescent="0.25">
      <c r="A53" s="1"/>
      <c r="B53" s="1"/>
      <c r="C53" s="1"/>
      <c r="D53" s="1" t="s">
        <v>52</v>
      </c>
      <c r="E53" s="1"/>
      <c r="F53" s="1"/>
      <c r="G53" s="2">
        <v>69.989999999999995</v>
      </c>
    </row>
    <row r="54" spans="1:7" x14ac:dyDescent="0.25">
      <c r="A54" s="1"/>
      <c r="B54" s="1"/>
      <c r="C54" s="1"/>
      <c r="D54" s="1" t="s">
        <v>53</v>
      </c>
      <c r="E54" s="1"/>
      <c r="F54" s="1"/>
      <c r="G54" s="2"/>
    </row>
    <row r="55" spans="1:7" x14ac:dyDescent="0.25">
      <c r="A55" s="1"/>
      <c r="B55" s="1"/>
      <c r="C55" s="1"/>
      <c r="D55" s="1"/>
      <c r="E55" s="1" t="s">
        <v>54</v>
      </c>
      <c r="F55" s="1"/>
      <c r="G55" s="2"/>
    </row>
    <row r="56" spans="1:7" x14ac:dyDescent="0.25">
      <c r="A56" s="1"/>
      <c r="B56" s="1"/>
      <c r="C56" s="1"/>
      <c r="D56" s="1"/>
      <c r="E56" s="1"/>
      <c r="F56" s="1" t="s">
        <v>55</v>
      </c>
      <c r="G56" s="2">
        <v>1304</v>
      </c>
    </row>
    <row r="57" spans="1:7" ht="15.75" thickBot="1" x14ac:dyDescent="0.3">
      <c r="A57" s="1"/>
      <c r="B57" s="1"/>
      <c r="C57" s="1"/>
      <c r="D57" s="1"/>
      <c r="E57" s="1"/>
      <c r="F57" s="1" t="s">
        <v>56</v>
      </c>
      <c r="G57" s="5">
        <v>389.7</v>
      </c>
    </row>
    <row r="58" spans="1:7" x14ac:dyDescent="0.25">
      <c r="A58" s="1"/>
      <c r="B58" s="1"/>
      <c r="C58" s="1"/>
      <c r="D58" s="1"/>
      <c r="E58" s="1" t="s">
        <v>57</v>
      </c>
      <c r="F58" s="1"/>
      <c r="G58" s="2">
        <f>ROUND(SUM(G55:G57),5)</f>
        <v>1693.7</v>
      </c>
    </row>
    <row r="59" spans="1:7" x14ac:dyDescent="0.25">
      <c r="A59" s="1"/>
      <c r="B59" s="1"/>
      <c r="C59" s="1"/>
      <c r="D59" s="1"/>
      <c r="E59" s="1" t="s">
        <v>58</v>
      </c>
      <c r="F59" s="1"/>
      <c r="G59" s="2"/>
    </row>
    <row r="60" spans="1:7" ht="15.75" thickBot="1" x14ac:dyDescent="0.3">
      <c r="A60" s="1"/>
      <c r="B60" s="1"/>
      <c r="C60" s="1"/>
      <c r="D60" s="1"/>
      <c r="E60" s="1"/>
      <c r="F60" s="1" t="s">
        <v>59</v>
      </c>
      <c r="G60" s="3">
        <v>1287.5</v>
      </c>
    </row>
    <row r="61" spans="1:7" ht="15.75" thickBot="1" x14ac:dyDescent="0.3">
      <c r="A61" s="1"/>
      <c r="B61" s="1"/>
      <c r="C61" s="1"/>
      <c r="D61" s="1"/>
      <c r="E61" s="1" t="s">
        <v>60</v>
      </c>
      <c r="F61" s="1"/>
      <c r="G61" s="6">
        <f>ROUND(SUM(G59:G60),5)</f>
        <v>1287.5</v>
      </c>
    </row>
    <row r="62" spans="1:7" ht="15.75" thickBot="1" x14ac:dyDescent="0.3">
      <c r="A62" s="1"/>
      <c r="B62" s="1"/>
      <c r="C62" s="1"/>
      <c r="D62" s="1" t="s">
        <v>61</v>
      </c>
      <c r="E62" s="1"/>
      <c r="F62" s="1"/>
      <c r="G62" s="4">
        <f>ROUND(G54+G58+G61,5)</f>
        <v>2981.2</v>
      </c>
    </row>
    <row r="63" spans="1:7" x14ac:dyDescent="0.25">
      <c r="A63" s="1"/>
      <c r="B63" s="1"/>
      <c r="C63" s="1" t="s">
        <v>62</v>
      </c>
      <c r="D63" s="1"/>
      <c r="E63" s="1"/>
      <c r="F63" s="1"/>
      <c r="G63" s="2">
        <f>ROUND(G23+SUM(G52:G53)+G62,5)</f>
        <v>126477.74</v>
      </c>
    </row>
    <row r="64" spans="1:7" x14ac:dyDescent="0.25">
      <c r="A64" s="1"/>
      <c r="B64" s="1"/>
      <c r="C64" s="1" t="s">
        <v>63</v>
      </c>
      <c r="D64" s="1"/>
      <c r="E64" s="1"/>
      <c r="F64" s="1"/>
      <c r="G64" s="2">
        <v>0</v>
      </c>
    </row>
    <row r="65" spans="1:7" ht="15.75" thickBot="1" x14ac:dyDescent="0.3">
      <c r="A65" s="1"/>
      <c r="B65" s="1"/>
      <c r="C65" s="1" t="s">
        <v>64</v>
      </c>
      <c r="D65" s="1"/>
      <c r="E65" s="1"/>
      <c r="F65" s="1"/>
      <c r="G65" s="3">
        <v>1240.5999999999999</v>
      </c>
    </row>
    <row r="66" spans="1:7" ht="15.75" thickBot="1" x14ac:dyDescent="0.3">
      <c r="A66" s="1"/>
      <c r="B66" s="1" t="s">
        <v>65</v>
      </c>
      <c r="C66" s="1"/>
      <c r="D66" s="1"/>
      <c r="E66" s="1"/>
      <c r="F66" s="1"/>
      <c r="G66" s="6">
        <f>ROUND(G22+SUM(G63:G65),5)</f>
        <v>127718.34</v>
      </c>
    </row>
    <row r="67" spans="1:7" s="8" customFormat="1" ht="12" thickBot="1" x14ac:dyDescent="0.25">
      <c r="A67" s="1" t="s">
        <v>66</v>
      </c>
      <c r="B67" s="1"/>
      <c r="C67" s="1"/>
      <c r="D67" s="1"/>
      <c r="E67" s="1"/>
      <c r="F67" s="1"/>
      <c r="G67" s="7">
        <f>ROUND(G21-G66,5)</f>
        <v>-13105.45</v>
      </c>
    </row>
    <row r="68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10:16 AM
&amp;"Arial,Bold"&amp;8 08/04/21
&amp;"Arial,Bold"&amp;8 Accrual Basis&amp;C&amp;"Arial,Bold"&amp;12 Healing Arts Project, Inc.
&amp;"Arial,Bold"&amp;14 Profit &amp;&amp; Loss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Ramsey</dc:creator>
  <cp:lastModifiedBy>Lynece Benton-Stewart</cp:lastModifiedBy>
  <dcterms:created xsi:type="dcterms:W3CDTF">2021-08-04T15:16:43Z</dcterms:created>
  <dcterms:modified xsi:type="dcterms:W3CDTF">2021-08-04T18:37:43Z</dcterms:modified>
</cp:coreProperties>
</file>