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1Financials\"/>
    </mc:Choice>
  </mc:AlternateContent>
  <xr:revisionPtr revIDLastSave="0" documentId="8_{7C29EDBA-5890-44E1-96F6-80E5EB70FC7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Sheet1!$B:$H,Sheet1!$1:$1</definedName>
    <definedName name="QB_COLUMN_59200" localSheetId="0" hidden="1">Sheet1!#REF!</definedName>
    <definedName name="QB_COLUMN_63620" localSheetId="0" hidden="1">Sheet1!#REF!</definedName>
    <definedName name="QB_COLUMN_64430" localSheetId="0" hidden="1">Sheet1!#REF!</definedName>
    <definedName name="QB_COLUMN_76210" localSheetId="0" hidden="1">Sheet1!#REF!</definedName>
    <definedName name="QB_DATA_0" localSheetId="0" hidden="1">Sheet1!$4:$4,Sheet1!$5:$5,Sheet1!$6:$6,Sheet1!$7:$7,Sheet1!$9:$9,Sheet1!$10:$10,Sheet1!$11:$11,Sheet1!$12:$12,Sheet1!$15:$15,Sheet1!$16:$16,Sheet1!#REF!,Sheet1!#REF!,Sheet1!$25:$25,Sheet1!$26:$26,Sheet1!$28:$28,Sheet1!$29:$29</definedName>
    <definedName name="QB_DATA_1" localSheetId="0" hidden="1">Sheet1!$31:$31,Sheet1!$32:$32,Sheet1!$33:$33,Sheet1!$34:$34,Sheet1!$35:$35,Sheet1!#REF!,Sheet1!$37:$37,Sheet1!$38:$38,Sheet1!#REF!,Sheet1!$40:$40,Sheet1!$41:$41,Sheet1!$43:$43,Sheet1!$44:$44,Sheet1!$45:$45,Sheet1!$46:$46,Sheet1!$47:$47</definedName>
    <definedName name="QB_DATA_2" localSheetId="0" hidden="1">Sheet1!$49:$49,Sheet1!$50:$50,Sheet1!$51:$51,Sheet1!$52:$52,Sheet1!$54:$54,Sheet1!$55:$55,Sheet1!$57:$57,Sheet1!$58:$58,Sheet1!$59:$59,Sheet1!$62:$62,Sheet1!$63:$63,Sheet1!$64:$64,Sheet1!$66:$66,Sheet1!$67:$67,Sheet1!$68:$68,Sheet1!$69:$69</definedName>
    <definedName name="QB_DATA_3" localSheetId="0" hidden="1">Sheet1!$72:$72,Sheet1!$73:$73,Sheet1!$74:$74,Sheet1!$75:$75,Sheet1!$77:$77,Sheet1!$78:$78,Sheet1!$79:$79,Sheet1!$82:$82,Sheet1!#REF!,Sheet1!$83:$83,Sheet1!#REF!,Sheet1!$84:$84</definedName>
    <definedName name="QB_FORMULA_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10" localSheetId="0" hidden="1">Sheet1!#REF!,Sheet1!#REF!,Sheet1!#REF!,Sheet1!#REF!,Sheet1!#REF!,Sheet1!#REF!,Sheet1!#REF!,Sheet1!#REF!,Sheet1!#REF!,Sheet1!#REF!,Sheet1!#REF!,Sheet1!#REF!,Sheet1!#REF!</definedName>
    <definedName name="QB_FORMULA_2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4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8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0" hidden="1">Sheet1!#REF!,Sheet1!#REF!,Sheet1!#REF!,Sheet1!#REF!,Sheet1!#REF!,Sheet1!#REF!,Sheet1!#REF!,Sheet1!#REF!,Sheet1!#REF!,Sheet1!#REF!,Sheet1!#REF!,Sheet1!#REF!,Sheet1!#REF!,Sheet1!#REF!,Sheet1!#REF!,Sheet1!#REF!</definedName>
    <definedName name="QB_ROW_101250" localSheetId="0" hidden="1">Sheet1!$G$45</definedName>
    <definedName name="QB_ROW_109250" localSheetId="0" hidden="1">Sheet1!$G$67</definedName>
    <definedName name="QB_ROW_116250" localSheetId="0" hidden="1">Sheet1!#REF!</definedName>
    <definedName name="QB_ROW_118250" localSheetId="0" hidden="1">Sheet1!#REF!</definedName>
    <definedName name="QB_ROW_128250" localSheetId="0" hidden="1">Sheet1!$G$84</definedName>
    <definedName name="QB_ROW_148050" localSheetId="0" hidden="1">Sheet1!$G$30</definedName>
    <definedName name="QB_ROW_148350" localSheetId="0" hidden="1">Sheet1!$G$36</definedName>
    <definedName name="QB_ROW_149040" localSheetId="0" hidden="1">Sheet1!#REF!</definedName>
    <definedName name="QB_ROW_149340" localSheetId="0" hidden="1">Sheet1!#REF!</definedName>
    <definedName name="QB_ROW_156040" localSheetId="0" hidden="1">Sheet1!$F$71</definedName>
    <definedName name="QB_ROW_156340" localSheetId="0" hidden="1">Sheet1!$F$86</definedName>
    <definedName name="QB_ROW_157050" localSheetId="0" hidden="1">Sheet1!$G$61</definedName>
    <definedName name="QB_ROW_157350" localSheetId="0" hidden="1">Sheet1!$G$65</definedName>
    <definedName name="QB_ROW_16040" localSheetId="0" hidden="1">Sheet1!$F$8</definedName>
    <definedName name="QB_ROW_16340" localSheetId="0" hidden="1">Sheet1!$F$13</definedName>
    <definedName name="QB_ROW_17250" localSheetId="0" hidden="1">Sheet1!$G$9</definedName>
    <definedName name="QB_ROW_174340" localSheetId="0" hidden="1">Sheet1!$F$7</definedName>
    <definedName name="QB_ROW_18240" localSheetId="0" hidden="1">Sheet1!$F$5</definedName>
    <definedName name="QB_ROW_18301" localSheetId="0" hidden="1">Sheet1!$B$89</definedName>
    <definedName name="QB_ROW_186260" localSheetId="0" hidden="1">Sheet1!$H$50</definedName>
    <definedName name="QB_ROW_19011" localSheetId="0" hidden="1">Sheet1!$C$2</definedName>
    <definedName name="QB_ROW_19250" localSheetId="0" hidden="1">Sheet1!$G$10</definedName>
    <definedName name="QB_ROW_19311" localSheetId="0" hidden="1">Sheet1!$C$88</definedName>
    <definedName name="QB_ROW_194250" localSheetId="0" hidden="1">Sheet1!$G$43</definedName>
    <definedName name="QB_ROW_196260" localSheetId="0" hidden="1">Sheet1!$H$57</definedName>
    <definedName name="QB_ROW_198260" localSheetId="0" hidden="1">Sheet1!$H$58</definedName>
    <definedName name="QB_ROW_20031" localSheetId="0" hidden="1">Sheet1!$E$3</definedName>
    <definedName name="QB_ROW_20250" localSheetId="0" hidden="1">Sheet1!$G$12</definedName>
    <definedName name="QB_ROW_20331" localSheetId="0" hidden="1">Sheet1!$E$22</definedName>
    <definedName name="QB_ROW_21031" localSheetId="0" hidden="1">Sheet1!$E$24</definedName>
    <definedName name="QB_ROW_21250" localSheetId="0" hidden="1">Sheet1!$G$11</definedName>
    <definedName name="QB_ROW_21331" localSheetId="0" hidden="1">Sheet1!$E$87</definedName>
    <definedName name="QB_ROW_254250" localSheetId="0" hidden="1">Sheet1!$G$29</definedName>
    <definedName name="QB_ROW_264260" localSheetId="0" hidden="1">Sheet1!$H$40</definedName>
    <definedName name="QB_ROW_267260" localSheetId="0" hidden="1">Sheet1!$H$59</definedName>
    <definedName name="QB_ROW_268260" localSheetId="0" hidden="1">Sheet1!$H$41</definedName>
    <definedName name="QB_ROW_278250" localSheetId="0" hidden="1">Sheet1!#REF!</definedName>
    <definedName name="QB_ROW_279250" localSheetId="0" hidden="1">Sheet1!#REF!</definedName>
    <definedName name="QB_ROW_281260" localSheetId="0" hidden="1">Sheet1!$H$62</definedName>
    <definedName name="QB_ROW_283250" localSheetId="0" hidden="1">Sheet1!$G$74</definedName>
    <definedName name="QB_ROW_285050" localSheetId="0" hidden="1">Sheet1!$G$39</definedName>
    <definedName name="QB_ROW_285350" localSheetId="0" hidden="1">Sheet1!$G$42</definedName>
    <definedName name="QB_ROW_328260" localSheetId="0" hidden="1">Sheet1!$H$52</definedName>
    <definedName name="QB_ROW_343250" localSheetId="0" hidden="1">Sheet1!$G$85</definedName>
    <definedName name="QB_ROW_345250" localSheetId="0" hidden="1">Sheet1!$G$44</definedName>
    <definedName name="QB_ROW_346260" localSheetId="0" hidden="1">Sheet1!$H$34</definedName>
    <definedName name="QB_ROW_357240" localSheetId="0" hidden="1">Sheet1!$F$6</definedName>
    <definedName name="QB_ROW_360240" localSheetId="0" hidden="1">Sheet1!$F$26</definedName>
    <definedName name="QB_ROW_36260" localSheetId="0" hidden="1">Sheet1!$H$63</definedName>
    <definedName name="QB_ROW_365240" localSheetId="0" hidden="1">Sheet1!$F$4</definedName>
    <definedName name="QB_ROW_367040" localSheetId="0" hidden="1">Sheet1!$F$14</definedName>
    <definedName name="QB_ROW_367340" localSheetId="0" hidden="1">Sheet1!$F$17</definedName>
    <definedName name="QB_ROW_368250" localSheetId="0" hidden="1">Sheet1!$G$15</definedName>
    <definedName name="QB_ROW_37040" localSheetId="0" hidden="1">Sheet1!$F$27</definedName>
    <definedName name="QB_ROW_373250" localSheetId="0" hidden="1">Sheet1!$G$16</definedName>
    <definedName name="QB_ROW_37340" localSheetId="0" hidden="1">Sheet1!$F$70</definedName>
    <definedName name="QB_ROW_38250" localSheetId="0" hidden="1">Sheet1!$G$28</definedName>
    <definedName name="QB_ROW_39250" localSheetId="0" hidden="1">Sheet1!#REF!</definedName>
    <definedName name="QB_ROW_41250" localSheetId="0" hidden="1">Sheet1!$G$54</definedName>
    <definedName name="QB_ROW_42250" localSheetId="0" hidden="1">Sheet1!$G$55</definedName>
    <definedName name="QB_ROW_43250" localSheetId="0" hidden="1">Sheet1!$G$66</definedName>
    <definedName name="QB_ROW_44250" localSheetId="0" hidden="1">Sheet1!$G$47</definedName>
    <definedName name="QB_ROW_45250" localSheetId="0" hidden="1">Sheet1!$G$68</definedName>
    <definedName name="QB_ROW_46260" localSheetId="0" hidden="1">Sheet1!$H$64</definedName>
    <definedName name="QB_ROW_47240" localSheetId="0" hidden="1">Sheet1!$F$25</definedName>
    <definedName name="QB_ROW_49250" localSheetId="0" hidden="1">Sheet1!$G$72</definedName>
    <definedName name="QB_ROW_50260" localSheetId="0" hidden="1">Sheet1!$H$33</definedName>
    <definedName name="QB_ROW_51260" localSheetId="0" hidden="1">Sheet1!$H$31</definedName>
    <definedName name="QB_ROW_52260" localSheetId="0" hidden="1">Sheet1!$H$32</definedName>
    <definedName name="QB_ROW_53260" localSheetId="0" hidden="1">Sheet1!$H$35</definedName>
    <definedName name="QB_ROW_55250" localSheetId="0" hidden="1">Sheet1!$G$73</definedName>
    <definedName name="QB_ROW_56250" localSheetId="0" hidden="1">Sheet1!$G$38</definedName>
    <definedName name="QB_ROW_63250" localSheetId="0" hidden="1">Sheet1!$G$75</definedName>
    <definedName name="QB_ROW_64350" localSheetId="0" hidden="1">Sheet1!$G$69</definedName>
    <definedName name="QB_ROW_65250" localSheetId="0" hidden="1">Sheet1!$G$46</definedName>
    <definedName name="QB_ROW_71050" localSheetId="0" hidden="1">Sheet1!$G$48</definedName>
    <definedName name="QB_ROW_71350" localSheetId="0" hidden="1">Sheet1!$G$53</definedName>
    <definedName name="QB_ROW_72250" localSheetId="0" hidden="1">Sheet1!$G$37</definedName>
    <definedName name="QB_ROW_75050" localSheetId="0" hidden="1">Sheet1!$G$56</definedName>
    <definedName name="QB_ROW_75350" localSheetId="0" hidden="1">Sheet1!$G$60</definedName>
    <definedName name="QB_ROW_76260" localSheetId="0" hidden="1">Sheet1!$H$49</definedName>
    <definedName name="QB_ROW_77260" localSheetId="0" hidden="1">Sheet1!$H$51</definedName>
    <definedName name="QB_ROW_79050" localSheetId="0" hidden="1">Sheet1!$G$76</definedName>
    <definedName name="QB_ROW_79350" localSheetId="0" hidden="1">Sheet1!$G$80</definedName>
    <definedName name="QB_ROW_80260" localSheetId="0" hidden="1">Sheet1!$H$77</definedName>
    <definedName name="QB_ROW_81260" localSheetId="0" hidden="1">Sheet1!$H$78</definedName>
    <definedName name="QB_ROW_83260" localSheetId="0" hidden="1">Sheet1!$H$79</definedName>
    <definedName name="QB_ROW_85250" localSheetId="0" hidden="1">Sheet1!$G$83</definedName>
    <definedName name="QB_ROW_86321" localSheetId="0" hidden="1">Sheet1!$D$23</definedName>
    <definedName name="QB_ROW_89250" localSheetId="0" hidden="1">Sheet1!$G$82</definedName>
    <definedName name="QBCANSUPPORTUPDATE" localSheetId="0">TRUE</definedName>
    <definedName name="QBCOMPANYFILENAME" localSheetId="0">"C:\Users\User\TACEE.QBW"</definedName>
    <definedName name="QBENDDATE" localSheetId="0">20180831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"2b62083e3c4f4edba4a54aaf2b065190"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0" i="1" l="1"/>
  <c r="K86" i="1"/>
  <c r="K36" i="1"/>
  <c r="K42" i="1"/>
  <c r="K53" i="1"/>
  <c r="K60" i="1"/>
  <c r="K65" i="1"/>
  <c r="K70" i="1"/>
  <c r="K87" i="1"/>
  <c r="K13" i="1"/>
  <c r="K17" i="1"/>
  <c r="K21" i="1"/>
  <c r="K22" i="1"/>
  <c r="K23" i="1"/>
  <c r="K88" i="1"/>
  <c r="K89" i="1"/>
</calcChain>
</file>

<file path=xl/sharedStrings.xml><?xml version="1.0" encoding="utf-8"?>
<sst xmlns="http://schemas.openxmlformats.org/spreadsheetml/2006/main" count="195" uniqueCount="194">
  <si>
    <t>Ordinary Income/Expense</t>
  </si>
  <si>
    <t>Income</t>
  </si>
  <si>
    <t>Balance Budget-Use of Reserves</t>
  </si>
  <si>
    <t>Auction</t>
  </si>
  <si>
    <t>Conference Proceeds</t>
  </si>
  <si>
    <t>Regional Conference Proceeds</t>
  </si>
  <si>
    <t>Direct Public Support</t>
  </si>
  <si>
    <t>Annual Giving/Board</t>
  </si>
  <si>
    <t>Corporate</t>
  </si>
  <si>
    <t>Resource Booth</t>
  </si>
  <si>
    <t>Development - Other</t>
  </si>
  <si>
    <t>Total Direct Public Support</t>
  </si>
  <si>
    <t>Membership Dues</t>
  </si>
  <si>
    <t>SECA</t>
  </si>
  <si>
    <t>SECA - At-Large Membership</t>
  </si>
  <si>
    <t>Total Membership Dues</t>
  </si>
  <si>
    <t>Total Income</t>
  </si>
  <si>
    <t>Gross Profit</t>
  </si>
  <si>
    <t>Expense</t>
  </si>
  <si>
    <t>Regional Conference Expense</t>
  </si>
  <si>
    <t>Resource Booth Expense</t>
  </si>
  <si>
    <t>Management/Administrative</t>
  </si>
  <si>
    <t>Bank Fees/Finance Charges</t>
  </si>
  <si>
    <t>Benevolent</t>
  </si>
  <si>
    <t>Board Meeting Expenses</t>
  </si>
  <si>
    <t>Catering</t>
  </si>
  <si>
    <t>Meeting Site</t>
  </si>
  <si>
    <t>Misc. Board Expenses</t>
  </si>
  <si>
    <t>Scholarships</t>
  </si>
  <si>
    <t>Travel Expenses</t>
  </si>
  <si>
    <t>Total Board Meeting Expenses</t>
  </si>
  <si>
    <t>Contract labor</t>
  </si>
  <si>
    <t>Development Committee</t>
  </si>
  <si>
    <t>Insurance</t>
  </si>
  <si>
    <t>Insurance-Commercial package</t>
  </si>
  <si>
    <t>Insurance-Directors &amp; Officers</t>
  </si>
  <si>
    <t>Total Insurance</t>
  </si>
  <si>
    <t>Legal-Licenses/Dues/Fees</t>
  </si>
  <si>
    <t>Legal Fees (501c3)</t>
  </si>
  <si>
    <t>Marketing</t>
  </si>
  <si>
    <t>Miscellaneous</t>
  </si>
  <si>
    <t>Office Supplies</t>
  </si>
  <si>
    <t>Personnel</t>
  </si>
  <si>
    <t>Gross Payroll</t>
  </si>
  <si>
    <t>Bonus / Discretionary</t>
  </si>
  <si>
    <t>Payroll Taxes-SS/Med match</t>
  </si>
  <si>
    <t>Payroll Service Fee</t>
  </si>
  <si>
    <t>Total Personnel</t>
  </si>
  <si>
    <t>Postage</t>
  </si>
  <si>
    <t>Printer-Copier Expense</t>
  </si>
  <si>
    <t>Professional Development</t>
  </si>
  <si>
    <t>SECA Conference</t>
  </si>
  <si>
    <t>TACEE Conference</t>
  </si>
  <si>
    <t>Personnel - In-State</t>
  </si>
  <si>
    <t>Total Professional Development</t>
  </si>
  <si>
    <t>Professional Fees</t>
  </si>
  <si>
    <t>Accounting Fees - CPA</t>
  </si>
  <si>
    <t>Accounting/Bookkeeping Services</t>
  </si>
  <si>
    <t>Advocate</t>
  </si>
  <si>
    <t>Total Professional Fees</t>
  </si>
  <si>
    <t>Rent</t>
  </si>
  <si>
    <t>Tech Support</t>
  </si>
  <si>
    <t>Telephone</t>
  </si>
  <si>
    <t>Membership</t>
  </si>
  <si>
    <t>Total Management/Administrative</t>
  </si>
  <si>
    <t>Program/Event Expenses</t>
  </si>
  <si>
    <t>Awards</t>
  </si>
  <si>
    <t>Conference Advisory Committee</t>
  </si>
  <si>
    <t>Diversity</t>
  </si>
  <si>
    <t>President (Executive)</t>
  </si>
  <si>
    <t>In-State</t>
  </si>
  <si>
    <t>NAEYC/PDI Conference</t>
  </si>
  <si>
    <t>Total President (Executive)</t>
  </si>
  <si>
    <t>Publications</t>
  </si>
  <si>
    <t>Public Policy</t>
  </si>
  <si>
    <t>SECA Materials</t>
  </si>
  <si>
    <t>SECA Lodging at TACEE</t>
  </si>
  <si>
    <t>Total Program/Event Expenses</t>
  </si>
  <si>
    <t>Total Expense</t>
  </si>
  <si>
    <t>Net Ordinary Income</t>
  </si>
  <si>
    <t>Net Income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</si>
  <si>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</si>
  <si>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</si>
  <si>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</si>
  <si>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</si>
  <si>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</si>
  <si>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</si>
  <si>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</si>
  <si>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</si>
  <si>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</si>
  <si>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</si>
  <si>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</si>
  <si>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</si>
  <si>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</si>
  <si>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</si>
  <si>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</si>
  <si>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</si>
  <si>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</si>
  <si>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</si>
  <si>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</si>
  <si>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</si>
  <si>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</si>
  <si>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</si>
  <si>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</si>
  <si>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</si>
  <si>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</si>
  <si>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</si>
  <si>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</si>
  <si>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</si>
  <si>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</si>
  <si>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</si>
  <si>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</si>
  <si>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</si>
  <si>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</si>
  <si>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</si>
  <si>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</si>
  <si>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</si>
  <si>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</si>
  <si>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</si>
  <si>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</si>
  <si>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</si>
  <si>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</si>
  <si>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</si>
  <si>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</si>
  <si>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</si>
  <si>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</si>
  <si>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</si>
  <si>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</si>
  <si>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</si>
  <si>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</si>
  <si>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</si>
  <si>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</si>
  <si>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</si>
  <si>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</si>
  <si>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</si>
  <si>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</si>
  <si>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</si>
  <si>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</si>
  <si>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</si>
  <si>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</si>
  <si>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</si>
  <si>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</si>
  <si>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</si>
  <si>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</si>
  <si>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</si>
  <si>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</si>
  <si>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</si>
  <si>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</si>
  <si>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</si>
  <si>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</si>
  <si>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</si>
  <si>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</si>
  <si>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</si>
  <si>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</si>
  <si>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</si>
  <si>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</si>
  <si>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</si>
  <si>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</si>
  <si>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</si>
  <si>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</si>
  <si>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84</t>
  </si>
  <si>
    <t>85</t>
  </si>
  <si>
    <t>86</t>
  </si>
  <si>
    <t>87</t>
  </si>
  <si>
    <t>88</t>
  </si>
  <si>
    <t>President-Elect</t>
  </si>
  <si>
    <t>89</t>
  </si>
  <si>
    <t>Avg 30 ppl x $75</t>
  </si>
  <si>
    <t>Kroger &amp; Amazon</t>
  </si>
  <si>
    <t>Expense = income</t>
  </si>
  <si>
    <t>$300 per region</t>
  </si>
  <si>
    <t>NO</t>
  </si>
  <si>
    <t>Regional Services</t>
  </si>
  <si>
    <t>Grants</t>
  </si>
  <si>
    <t>Community Foundation</t>
  </si>
  <si>
    <t>Other Grants</t>
  </si>
  <si>
    <t>Total Grants</t>
  </si>
  <si>
    <t>2021</t>
  </si>
  <si>
    <t>2021 notes</t>
  </si>
  <si>
    <t>2021 Based on Nashville</t>
  </si>
  <si>
    <t>Hm Office + 20 Storage</t>
  </si>
  <si>
    <t>No f2f?</t>
  </si>
  <si>
    <r>
      <t>Currently have inventory/ u</t>
    </r>
    <r>
      <rPr>
        <sz val="11"/>
        <color rgb="FFFF0000"/>
        <rFont val="Calibri"/>
        <family val="2"/>
        <scheme val="minor"/>
      </rPr>
      <t>se Marketing funds</t>
    </r>
  </si>
  <si>
    <r>
      <t>Bd Mmbrs make up diff/C</t>
    </r>
    <r>
      <rPr>
        <sz val="11"/>
        <color rgb="FFFF0000"/>
        <rFont val="Calibri"/>
        <family val="2"/>
        <scheme val="minor"/>
      </rPr>
      <t>hange policy to $50</t>
    </r>
  </si>
  <si>
    <t>per Lori</t>
  </si>
  <si>
    <t>Raised to $55 per month</t>
  </si>
  <si>
    <t>Contract Expires 12/31/21</t>
  </si>
  <si>
    <t>$35 x 12 mo = $420 (Cancel fax service)</t>
  </si>
  <si>
    <t>Plaq/Certificates only/Membership</t>
  </si>
  <si>
    <t>No site visit</t>
  </si>
  <si>
    <t>yearly web page fee/hosting at least</t>
  </si>
  <si>
    <t>Review for 2022</t>
  </si>
  <si>
    <t>6,000 = 352 members (Inc At large mbrs)</t>
  </si>
  <si>
    <t>Tax/Ethics/AimH/POBox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</si>
</sst>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.00;\-#,##0.00"/>
    <numFmt numFmtId="165" formatCode="#,##0.0#%;\-#,##0.0#%"/>
  </numFmts>
  <fonts count="1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4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4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left"/>
    </xf>
    <xf numFmtId="0" fontId="0" fillId="0" borderId="0" xfId="0" applyBorder="1"/>
    <xf numFmtId="0" fontId="9" fillId="0" borderId="0" xfId="0" applyFont="1"/>
    <xf numFmtId="0" fontId="12" fillId="0" borderId="0" xfId="0" applyFont="1"/>
    <xf numFmtId="0" fontId="14" fillId="0" borderId="0" xfId="0" applyFont="1"/>
    <xf numFmtId="6" fontId="14" fillId="0" borderId="0" xfId="0" applyNumberFormat="1" applyFont="1"/>
    <xf numFmtId="0" fontId="0" fillId="3" borderId="0" xfId="0" applyFill="1" applyBorder="1"/>
    <xf numFmtId="49" fontId="1" fillId="2" borderId="2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44" fontId="10" fillId="2" borderId="0" xfId="2" applyFont="1" applyFill="1"/>
    <xf numFmtId="44" fontId="2" fillId="2" borderId="0" xfId="2" applyFont="1" applyFill="1"/>
    <xf numFmtId="44" fontId="11" fillId="2" borderId="0" xfId="2" applyFont="1" applyFill="1"/>
    <xf numFmtId="44" fontId="2" fillId="2" borderId="3" xfId="2" applyFont="1" applyFill="1" applyBorder="1"/>
    <xf numFmtId="164" fontId="2" fillId="2" borderId="0" xfId="0" applyNumberFormat="1" applyFont="1" applyFill="1"/>
    <xf numFmtId="44" fontId="2" fillId="2" borderId="0" xfId="2" applyFont="1" applyFill="1" applyBorder="1"/>
    <xf numFmtId="44" fontId="15" fillId="2" borderId="0" xfId="2" applyFont="1" applyFill="1"/>
    <xf numFmtId="44" fontId="15" fillId="2" borderId="3" xfId="2" applyFont="1" applyFill="1" applyBorder="1"/>
    <xf numFmtId="0" fontId="17" fillId="0" borderId="0" xfId="0" applyFont="1"/>
    <xf numFmtId="0" fontId="13" fillId="0" borderId="0" xfId="0" applyFont="1" applyFill="1" applyAlignment="1">
      <alignment horizontal="left"/>
    </xf>
    <xf numFmtId="49" fontId="1" fillId="0" borderId="0" xfId="0" applyNumberFormat="1" applyFont="1" applyFill="1"/>
    <xf numFmtId="49" fontId="16" fillId="0" borderId="0" xfId="0" applyNumberFormat="1" applyFont="1" applyFill="1"/>
    <xf numFmtId="49" fontId="15" fillId="0" borderId="0" xfId="0" applyNumberFormat="1" applyFont="1" applyFill="1"/>
    <xf numFmtId="0" fontId="0" fillId="0" borderId="0" xfId="0" applyFill="1"/>
    <xf numFmtId="44" fontId="2" fillId="2" borderId="5" xfId="2" applyFont="1" applyFill="1" applyBorder="1"/>
    <xf numFmtId="44" fontId="1" fillId="2" borderId="6" xfId="2" applyFont="1" applyFill="1" applyBorder="1"/>
    <xf numFmtId="44" fontId="15" fillId="2" borderId="4" xfId="2" applyFont="1" applyFill="1" applyBorder="1"/>
    <xf numFmtId="49" fontId="11" fillId="2" borderId="2" xfId="0" applyNumberFormat="1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352425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352425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97"/>
  <sheetViews>
    <sheetView tabSelected="1" view="pageLayout" topLeftCell="A49" zoomScaleNormal="145" workbookViewId="0">
      <pane ySplit="2565" topLeftCell="A68"/>
      <selection activeCell="M1" sqref="M1:M1048576"/>
      <selection pane="bottomLeft" activeCell="Q69" sqref="Q69"/>
    </sheetView>
  </sheetViews>
  <sheetFormatPr defaultRowHeight="15" x14ac:dyDescent="0.25"/>
  <cols>
    <col min="1" max="1" width="1" customWidth="1"/>
    <col min="2" max="5" width="1" style="7" customWidth="1"/>
    <col min="6" max="6" width="2.140625" style="7" customWidth="1"/>
    <col min="7" max="7" width="2.28515625" style="7" customWidth="1"/>
    <col min="8" max="8" width="18.42578125" style="7" customWidth="1"/>
    <col min="9" max="9" width="1.42578125" style="8" customWidth="1"/>
    <col min="10" max="10" width="1.7109375" customWidth="1"/>
    <col min="11" max="11" width="14" style="8" customWidth="1"/>
    <col min="12" max="13" width="1.7109375" customWidth="1"/>
    <col min="14" max="14" width="21.28515625" customWidth="1"/>
    <col min="15" max="15" width="11.28515625" customWidth="1"/>
  </cols>
  <sheetData>
    <row r="1" spans="1:17" s="6" customFormat="1" ht="16.5" thickTop="1" thickBot="1" x14ac:dyDescent="0.3">
      <c r="B1" s="4"/>
      <c r="C1" s="4"/>
      <c r="D1" s="4"/>
      <c r="E1" s="4"/>
      <c r="F1" s="4"/>
      <c r="G1" s="4"/>
      <c r="H1" s="4"/>
      <c r="I1" s="5"/>
      <c r="J1" s="9"/>
      <c r="K1" s="25" t="s">
        <v>177</v>
      </c>
      <c r="L1" s="9"/>
      <c r="M1" s="9"/>
      <c r="N1" s="44" t="s">
        <v>178</v>
      </c>
    </row>
    <row r="2" spans="1:17" ht="15.75" thickTop="1" x14ac:dyDescent="0.25">
      <c r="B2" s="1"/>
      <c r="C2" s="1" t="s">
        <v>0</v>
      </c>
      <c r="D2" s="1"/>
      <c r="E2" s="1"/>
      <c r="F2" s="1"/>
      <c r="G2" s="1"/>
      <c r="H2" s="1"/>
      <c r="I2" s="2"/>
      <c r="K2" s="26"/>
    </row>
    <row r="3" spans="1:17" x14ac:dyDescent="0.25">
      <c r="B3" s="1"/>
      <c r="C3" s="1"/>
      <c r="D3" s="1"/>
      <c r="E3" s="1" t="s">
        <v>1</v>
      </c>
      <c r="F3" s="1"/>
      <c r="G3" s="1"/>
      <c r="H3" s="1"/>
      <c r="I3" s="2"/>
      <c r="K3" s="26"/>
      <c r="N3" s="24"/>
    </row>
    <row r="4" spans="1:17" x14ac:dyDescent="0.25">
      <c r="A4" s="10" t="s">
        <v>81</v>
      </c>
      <c r="B4" s="1"/>
      <c r="C4" s="1"/>
      <c r="D4" s="1"/>
      <c r="E4" s="1"/>
      <c r="F4" s="1" t="s">
        <v>2</v>
      </c>
      <c r="G4" s="1"/>
      <c r="H4" s="1"/>
      <c r="I4" s="2"/>
      <c r="K4" s="27"/>
      <c r="N4" s="19"/>
    </row>
    <row r="5" spans="1:17" x14ac:dyDescent="0.25">
      <c r="A5" s="10" t="s">
        <v>82</v>
      </c>
      <c r="B5" s="1"/>
      <c r="C5" s="1"/>
      <c r="D5" s="1"/>
      <c r="E5" s="1"/>
      <c r="F5" s="1" t="s">
        <v>3</v>
      </c>
      <c r="G5" s="1"/>
      <c r="H5" s="1"/>
      <c r="I5" s="2"/>
      <c r="K5" s="28">
        <v>2000</v>
      </c>
    </row>
    <row r="6" spans="1:17" x14ac:dyDescent="0.25">
      <c r="A6" s="11" t="s">
        <v>83</v>
      </c>
      <c r="B6" s="1"/>
      <c r="C6" s="1"/>
      <c r="D6" s="1"/>
      <c r="E6" s="1"/>
      <c r="F6" s="1" t="s">
        <v>4</v>
      </c>
      <c r="G6" s="1"/>
      <c r="H6" s="1"/>
      <c r="I6" s="2"/>
      <c r="K6" s="33">
        <v>0</v>
      </c>
      <c r="N6" s="17" t="s">
        <v>179</v>
      </c>
    </row>
    <row r="7" spans="1:17" x14ac:dyDescent="0.25">
      <c r="A7" s="11" t="s">
        <v>84</v>
      </c>
      <c r="B7" s="1"/>
      <c r="C7" s="1"/>
      <c r="D7" s="1"/>
      <c r="E7" s="1"/>
      <c r="F7" s="1" t="s">
        <v>5</v>
      </c>
      <c r="G7" s="1"/>
      <c r="H7" s="1"/>
      <c r="I7" s="2"/>
      <c r="K7" s="33">
        <v>900</v>
      </c>
      <c r="N7" t="s">
        <v>170</v>
      </c>
    </row>
    <row r="8" spans="1:17" x14ac:dyDescent="0.25">
      <c r="A8" s="11" t="s">
        <v>85</v>
      </c>
      <c r="B8" s="1"/>
      <c r="C8" s="1"/>
      <c r="D8" s="1"/>
      <c r="E8" s="1"/>
      <c r="F8" s="1" t="s">
        <v>6</v>
      </c>
      <c r="G8" s="1"/>
      <c r="H8" s="1"/>
      <c r="I8" s="2"/>
      <c r="K8" s="28"/>
    </row>
    <row r="9" spans="1:17" x14ac:dyDescent="0.25">
      <c r="A9" s="11" t="s">
        <v>86</v>
      </c>
      <c r="B9" s="1"/>
      <c r="C9" s="1"/>
      <c r="D9" s="1"/>
      <c r="E9" s="1"/>
      <c r="F9" s="1"/>
      <c r="G9" s="1" t="s">
        <v>7</v>
      </c>
      <c r="H9" s="1"/>
      <c r="I9" s="2"/>
      <c r="K9" s="28">
        <v>2250</v>
      </c>
      <c r="N9" t="s">
        <v>167</v>
      </c>
    </row>
    <row r="10" spans="1:17" x14ac:dyDescent="0.25">
      <c r="A10" s="11" t="s">
        <v>87</v>
      </c>
      <c r="B10" s="1"/>
      <c r="C10" s="1"/>
      <c r="D10" s="1"/>
      <c r="E10" s="1"/>
      <c r="F10" s="1"/>
      <c r="G10" s="1" t="s">
        <v>8</v>
      </c>
      <c r="H10" s="1"/>
      <c r="I10" s="2"/>
      <c r="K10" s="28">
        <v>250</v>
      </c>
      <c r="N10" t="s">
        <v>168</v>
      </c>
    </row>
    <row r="11" spans="1:17" x14ac:dyDescent="0.25">
      <c r="A11" s="11" t="s">
        <v>88</v>
      </c>
      <c r="B11" s="1"/>
      <c r="C11" s="1"/>
      <c r="D11" s="1"/>
      <c r="E11" s="1"/>
      <c r="F11" s="1"/>
      <c r="G11" s="1" t="s">
        <v>9</v>
      </c>
      <c r="H11" s="1"/>
      <c r="I11" s="2"/>
      <c r="K11" s="28">
        <v>300</v>
      </c>
    </row>
    <row r="12" spans="1:17" ht="15.75" thickBot="1" x14ac:dyDescent="0.3">
      <c r="A12" s="11" t="s">
        <v>89</v>
      </c>
      <c r="B12" s="1"/>
      <c r="C12" s="1"/>
      <c r="D12" s="1"/>
      <c r="E12" s="1"/>
      <c r="F12" s="1"/>
      <c r="G12" s="1" t="s">
        <v>10</v>
      </c>
      <c r="H12" s="1"/>
      <c r="I12" s="2"/>
      <c r="K12" s="30">
        <v>0</v>
      </c>
    </row>
    <row r="13" spans="1:17" x14ac:dyDescent="0.25">
      <c r="A13" s="11" t="s">
        <v>90</v>
      </c>
      <c r="B13" s="1"/>
      <c r="C13" s="1"/>
      <c r="D13" s="1"/>
      <c r="E13" s="1"/>
      <c r="F13" s="1" t="s">
        <v>11</v>
      </c>
      <c r="G13" s="1"/>
      <c r="H13" s="1"/>
      <c r="I13" s="2"/>
      <c r="K13" s="28">
        <f>ROUND(SUM(K8:K12),5)</f>
        <v>2800</v>
      </c>
    </row>
    <row r="14" spans="1:17" x14ac:dyDescent="0.25">
      <c r="A14" s="11" t="s">
        <v>91</v>
      </c>
      <c r="B14" s="1"/>
      <c r="C14" s="1"/>
      <c r="D14" s="1"/>
      <c r="E14" s="1"/>
      <c r="F14" s="1" t="s">
        <v>12</v>
      </c>
      <c r="G14" s="1"/>
      <c r="H14" s="1"/>
      <c r="I14" s="2"/>
      <c r="K14" s="28"/>
    </row>
    <row r="15" spans="1:17" x14ac:dyDescent="0.25">
      <c r="A15" s="11" t="s">
        <v>92</v>
      </c>
      <c r="B15" s="1"/>
      <c r="C15" s="1"/>
      <c r="D15" s="1"/>
      <c r="E15" s="1"/>
      <c r="F15" s="1"/>
      <c r="G15" s="1" t="s">
        <v>13</v>
      </c>
      <c r="H15" s="1"/>
      <c r="I15" s="2"/>
      <c r="K15" s="33">
        <v>6000</v>
      </c>
      <c r="N15" t="s">
        <v>192</v>
      </c>
      <c r="O15" s="21"/>
      <c r="P15" s="21"/>
      <c r="Q15" s="22"/>
    </row>
    <row r="16" spans="1:17" ht="15.75" thickBot="1" x14ac:dyDescent="0.3">
      <c r="A16" s="11" t="s">
        <v>93</v>
      </c>
      <c r="B16" s="1"/>
      <c r="C16" s="1"/>
      <c r="D16" s="1"/>
      <c r="E16" s="1"/>
      <c r="F16" s="1"/>
      <c r="G16" s="1" t="s">
        <v>14</v>
      </c>
      <c r="H16" s="1"/>
      <c r="I16" s="2"/>
      <c r="K16" s="30">
        <v>0</v>
      </c>
      <c r="O16" s="22"/>
    </row>
    <row r="17" spans="1:16" x14ac:dyDescent="0.25">
      <c r="A17" s="11" t="s">
        <v>94</v>
      </c>
      <c r="B17" s="1"/>
      <c r="C17" s="1"/>
      <c r="D17" s="1"/>
      <c r="E17" s="1"/>
      <c r="F17" s="1" t="s">
        <v>15</v>
      </c>
      <c r="G17" s="1"/>
      <c r="H17" s="1"/>
      <c r="I17" s="2"/>
      <c r="K17" s="28">
        <f>SUM(K15:K16)</f>
        <v>6000</v>
      </c>
    </row>
    <row r="18" spans="1:16" x14ac:dyDescent="0.25">
      <c r="A18" s="11" t="s">
        <v>95</v>
      </c>
      <c r="B18" s="1"/>
      <c r="C18" s="1"/>
      <c r="D18" s="1"/>
      <c r="E18" s="1"/>
      <c r="F18" s="1" t="s">
        <v>173</v>
      </c>
      <c r="G18" s="1"/>
      <c r="H18" s="1"/>
      <c r="I18" s="2"/>
      <c r="K18" s="28"/>
    </row>
    <row r="19" spans="1:16" x14ac:dyDescent="0.25">
      <c r="A19" s="11" t="s">
        <v>96</v>
      </c>
      <c r="B19" s="1"/>
      <c r="C19" s="1"/>
      <c r="D19" s="1"/>
      <c r="E19" s="1"/>
      <c r="F19" s="1"/>
      <c r="G19" s="1" t="s">
        <v>174</v>
      </c>
      <c r="H19" s="1"/>
      <c r="I19" s="2"/>
      <c r="K19" s="33">
        <v>4850</v>
      </c>
    </row>
    <row r="20" spans="1:16" ht="15.75" thickBot="1" x14ac:dyDescent="0.3">
      <c r="A20" s="11" t="s">
        <v>97</v>
      </c>
      <c r="B20" s="1"/>
      <c r="C20" s="1"/>
      <c r="D20" s="1"/>
      <c r="E20" s="1"/>
      <c r="F20" s="1"/>
      <c r="G20" s="1" t="s">
        <v>175</v>
      </c>
      <c r="H20" s="1"/>
      <c r="I20" s="2"/>
      <c r="K20" s="30">
        <v>0</v>
      </c>
    </row>
    <row r="21" spans="1:16" ht="15.75" thickBot="1" x14ac:dyDescent="0.3">
      <c r="A21" s="11" t="s">
        <v>98</v>
      </c>
      <c r="B21" s="1"/>
      <c r="C21" s="1"/>
      <c r="D21" s="1"/>
      <c r="E21" s="1"/>
      <c r="F21" s="1" t="s">
        <v>176</v>
      </c>
      <c r="G21" s="1"/>
      <c r="H21" s="1"/>
      <c r="I21" s="2"/>
      <c r="K21" s="28">
        <f>SUM(K19:K20)</f>
        <v>4850</v>
      </c>
    </row>
    <row r="22" spans="1:16" ht="15.75" thickBot="1" x14ac:dyDescent="0.3">
      <c r="A22" s="12" t="s">
        <v>99</v>
      </c>
      <c r="B22" s="1"/>
      <c r="C22" s="1"/>
      <c r="D22" s="1"/>
      <c r="E22" s="1" t="s">
        <v>16</v>
      </c>
      <c r="F22" s="1"/>
      <c r="G22" s="1"/>
      <c r="H22" s="1"/>
      <c r="I22" s="2"/>
      <c r="K22" s="43">
        <f>+K5+K6+K7+K13+K17+K21</f>
        <v>16550</v>
      </c>
    </row>
    <row r="23" spans="1:16" x14ac:dyDescent="0.25">
      <c r="A23" s="11" t="s">
        <v>100</v>
      </c>
      <c r="B23" s="1"/>
      <c r="C23" s="1"/>
      <c r="D23" s="1" t="s">
        <v>17</v>
      </c>
      <c r="E23" s="1"/>
      <c r="F23" s="1"/>
      <c r="G23" s="1"/>
      <c r="H23" s="1"/>
      <c r="I23" s="2"/>
      <c r="K23" s="28">
        <f>SUM(K22)</f>
        <v>16550</v>
      </c>
    </row>
    <row r="24" spans="1:16" x14ac:dyDescent="0.25">
      <c r="A24" s="11" t="s">
        <v>101</v>
      </c>
      <c r="B24" s="1"/>
      <c r="C24" s="1"/>
      <c r="D24" s="1"/>
      <c r="E24" s="1" t="s">
        <v>18</v>
      </c>
      <c r="F24" s="1"/>
      <c r="G24" s="1"/>
      <c r="H24" s="1"/>
      <c r="I24" s="2"/>
      <c r="K24" s="28"/>
    </row>
    <row r="25" spans="1:16" x14ac:dyDescent="0.25">
      <c r="A25" s="11" t="s">
        <v>102</v>
      </c>
      <c r="B25" s="1"/>
      <c r="C25" s="1"/>
      <c r="D25" s="1"/>
      <c r="E25" s="1"/>
      <c r="F25" s="1" t="s">
        <v>19</v>
      </c>
      <c r="G25" s="1"/>
      <c r="H25" s="1"/>
      <c r="I25" s="2"/>
      <c r="J25" s="21"/>
      <c r="K25" s="33">
        <v>900</v>
      </c>
      <c r="L25" s="21"/>
      <c r="M25" s="21"/>
      <c r="N25" t="s">
        <v>169</v>
      </c>
    </row>
    <row r="26" spans="1:16" x14ac:dyDescent="0.25">
      <c r="A26" s="11" t="s">
        <v>103</v>
      </c>
      <c r="B26" s="1"/>
      <c r="C26" s="1"/>
      <c r="D26" s="1"/>
      <c r="E26" s="1"/>
      <c r="F26" s="1" t="s">
        <v>20</v>
      </c>
      <c r="G26" s="1"/>
      <c r="H26" s="1"/>
      <c r="I26" s="2"/>
      <c r="K26" s="28">
        <v>0</v>
      </c>
      <c r="N26" t="s">
        <v>182</v>
      </c>
    </row>
    <row r="27" spans="1:16" x14ac:dyDescent="0.25">
      <c r="A27" s="11" t="s">
        <v>104</v>
      </c>
      <c r="B27" s="1"/>
      <c r="C27" s="1"/>
      <c r="D27" s="1"/>
      <c r="E27" s="1"/>
      <c r="F27" s="1" t="s">
        <v>21</v>
      </c>
      <c r="G27" s="1"/>
      <c r="H27" s="1"/>
      <c r="I27" s="2"/>
      <c r="K27" s="28"/>
    </row>
    <row r="28" spans="1:16" x14ac:dyDescent="0.25">
      <c r="A28" s="11" t="s">
        <v>105</v>
      </c>
      <c r="B28" s="1"/>
      <c r="C28" s="1"/>
      <c r="D28" s="1"/>
      <c r="E28" s="1"/>
      <c r="F28" s="1"/>
      <c r="G28" s="1" t="s">
        <v>22</v>
      </c>
      <c r="H28" s="1"/>
      <c r="I28" s="2"/>
      <c r="K28" s="28">
        <v>75</v>
      </c>
    </row>
    <row r="29" spans="1:16" x14ac:dyDescent="0.25">
      <c r="A29" s="11" t="s">
        <v>106</v>
      </c>
      <c r="B29" s="1"/>
      <c r="C29" s="1"/>
      <c r="D29" s="1"/>
      <c r="E29" s="1"/>
      <c r="F29" s="1"/>
      <c r="G29" s="1" t="s">
        <v>23</v>
      </c>
      <c r="H29" s="1"/>
      <c r="I29" s="2"/>
      <c r="K29" s="28">
        <v>100</v>
      </c>
      <c r="N29" t="s">
        <v>183</v>
      </c>
    </row>
    <row r="30" spans="1:16" x14ac:dyDescent="0.25">
      <c r="A30" s="11" t="s">
        <v>107</v>
      </c>
      <c r="B30" s="1"/>
      <c r="C30" s="1"/>
      <c r="D30" s="1"/>
      <c r="E30" s="1"/>
      <c r="F30" s="1"/>
      <c r="G30" s="1" t="s">
        <v>24</v>
      </c>
      <c r="H30" s="1"/>
      <c r="I30" s="2"/>
      <c r="K30" s="28"/>
    </row>
    <row r="31" spans="1:16" x14ac:dyDescent="0.25">
      <c r="A31" s="11" t="s">
        <v>108</v>
      </c>
      <c r="B31" s="1"/>
      <c r="C31" s="1"/>
      <c r="D31" s="1"/>
      <c r="E31" s="1"/>
      <c r="F31" s="1"/>
      <c r="G31" s="1"/>
      <c r="H31" s="1" t="s">
        <v>25</v>
      </c>
      <c r="I31" s="2"/>
      <c r="J31" s="21"/>
      <c r="K31" s="33">
        <v>0</v>
      </c>
      <c r="L31" s="21"/>
      <c r="M31" s="21"/>
      <c r="N31" s="21" t="s">
        <v>181</v>
      </c>
      <c r="O31" s="21"/>
      <c r="P31" s="21"/>
    </row>
    <row r="32" spans="1:16" x14ac:dyDescent="0.25">
      <c r="A32" s="11" t="s">
        <v>109</v>
      </c>
      <c r="B32" s="1"/>
      <c r="C32" s="1"/>
      <c r="D32" s="1"/>
      <c r="E32" s="1"/>
      <c r="F32" s="1"/>
      <c r="G32" s="1"/>
      <c r="H32" s="1" t="s">
        <v>26</v>
      </c>
      <c r="I32" s="2"/>
      <c r="J32" s="21"/>
      <c r="K32" s="29">
        <v>0</v>
      </c>
      <c r="L32" s="21"/>
      <c r="M32" s="21"/>
      <c r="N32" s="21"/>
    </row>
    <row r="33" spans="1:16" x14ac:dyDescent="0.25">
      <c r="A33" s="11" t="s">
        <v>110</v>
      </c>
      <c r="B33" s="1"/>
      <c r="C33" s="1"/>
      <c r="D33" s="1"/>
      <c r="E33" s="1"/>
      <c r="F33" s="1"/>
      <c r="G33" s="1"/>
      <c r="H33" s="1" t="s">
        <v>27</v>
      </c>
      <c r="I33" s="2"/>
      <c r="K33" s="28">
        <v>0</v>
      </c>
      <c r="N33" s="21" t="s">
        <v>184</v>
      </c>
    </row>
    <row r="34" spans="1:16" x14ac:dyDescent="0.25">
      <c r="A34" s="11" t="s">
        <v>111</v>
      </c>
      <c r="B34" s="1"/>
      <c r="C34" s="1"/>
      <c r="D34" s="1"/>
      <c r="E34" s="1"/>
      <c r="F34" s="1"/>
      <c r="G34" s="1"/>
      <c r="H34" s="1" t="s">
        <v>28</v>
      </c>
      <c r="I34" s="2"/>
      <c r="J34" s="21"/>
      <c r="K34" s="33">
        <v>500</v>
      </c>
      <c r="L34" s="21"/>
      <c r="M34" s="21"/>
      <c r="N34" s="21"/>
    </row>
    <row r="35" spans="1:16" ht="15.75" thickBot="1" x14ac:dyDescent="0.3">
      <c r="A35" s="12" t="s">
        <v>112</v>
      </c>
      <c r="B35" s="1"/>
      <c r="C35" s="1"/>
      <c r="D35" s="1"/>
      <c r="E35" s="1"/>
      <c r="F35" s="1"/>
      <c r="G35" s="1"/>
      <c r="H35" s="1" t="s">
        <v>29</v>
      </c>
      <c r="I35" s="2"/>
      <c r="J35" s="21"/>
      <c r="K35" s="34">
        <v>0</v>
      </c>
      <c r="L35" s="21"/>
      <c r="M35" s="21"/>
      <c r="N35" s="21"/>
    </row>
    <row r="36" spans="1:16" x14ac:dyDescent="0.25">
      <c r="A36" s="12" t="s">
        <v>113</v>
      </c>
      <c r="B36" s="1"/>
      <c r="C36" s="1"/>
      <c r="D36" s="1"/>
      <c r="E36" s="1"/>
      <c r="F36" s="1"/>
      <c r="G36" s="1" t="s">
        <v>30</v>
      </c>
      <c r="H36" s="1"/>
      <c r="I36" s="2"/>
      <c r="K36" s="28">
        <f>ROUND(SUM(K30:K35),5)</f>
        <v>500</v>
      </c>
    </row>
    <row r="37" spans="1:16" x14ac:dyDescent="0.25">
      <c r="A37" s="11" t="s">
        <v>114</v>
      </c>
      <c r="B37" s="1"/>
      <c r="C37" s="1"/>
      <c r="D37" s="1"/>
      <c r="E37" s="1"/>
      <c r="F37" s="1"/>
      <c r="G37" s="1" t="s">
        <v>31</v>
      </c>
      <c r="H37" s="1"/>
      <c r="I37" s="2"/>
      <c r="J37" s="21"/>
      <c r="K37" s="33">
        <v>0</v>
      </c>
      <c r="L37" s="21"/>
      <c r="M37" s="21"/>
      <c r="N37" s="21"/>
    </row>
    <row r="38" spans="1:16" x14ac:dyDescent="0.25">
      <c r="A38" s="11" t="s">
        <v>115</v>
      </c>
      <c r="B38" s="1"/>
      <c r="C38" s="1"/>
      <c r="D38" s="1"/>
      <c r="E38" s="1"/>
      <c r="F38" s="1"/>
      <c r="G38" s="1" t="s">
        <v>32</v>
      </c>
      <c r="H38" s="1"/>
      <c r="I38" s="2"/>
      <c r="J38" s="21"/>
      <c r="K38" s="33">
        <v>0</v>
      </c>
      <c r="L38" s="21"/>
      <c r="M38" s="21"/>
      <c r="N38" s="21"/>
    </row>
    <row r="39" spans="1:16" x14ac:dyDescent="0.25">
      <c r="A39" s="11" t="s">
        <v>116</v>
      </c>
      <c r="B39" s="1"/>
      <c r="C39" s="1"/>
      <c r="D39" s="1"/>
      <c r="E39" s="1"/>
      <c r="F39" s="1"/>
      <c r="G39" s="1" t="s">
        <v>33</v>
      </c>
      <c r="H39" s="1"/>
      <c r="I39" s="2"/>
      <c r="K39" s="28"/>
    </row>
    <row r="40" spans="1:16" x14ac:dyDescent="0.25">
      <c r="A40" s="11" t="s">
        <v>117</v>
      </c>
      <c r="B40" s="1"/>
      <c r="C40" s="1"/>
      <c r="D40" s="1"/>
      <c r="E40" s="1"/>
      <c r="F40" s="1"/>
      <c r="G40" s="1"/>
      <c r="H40" s="1" t="s">
        <v>34</v>
      </c>
      <c r="I40" s="2"/>
      <c r="K40" s="28">
        <v>1010</v>
      </c>
    </row>
    <row r="41" spans="1:16" ht="15.75" thickBot="1" x14ac:dyDescent="0.3">
      <c r="A41" s="11" t="s">
        <v>118</v>
      </c>
      <c r="B41" s="1"/>
      <c r="C41" s="1"/>
      <c r="D41" s="1"/>
      <c r="E41" s="1"/>
      <c r="F41" s="1"/>
      <c r="G41" s="1"/>
      <c r="H41" s="1" t="s">
        <v>35</v>
      </c>
      <c r="I41" s="2"/>
      <c r="K41" s="30">
        <v>1100</v>
      </c>
      <c r="N41" s="20"/>
      <c r="P41" s="22" t="s">
        <v>171</v>
      </c>
    </row>
    <row r="42" spans="1:16" x14ac:dyDescent="0.25">
      <c r="A42" s="11" t="s">
        <v>119</v>
      </c>
      <c r="B42" s="1"/>
      <c r="C42" s="1"/>
      <c r="D42" s="1"/>
      <c r="E42" s="1"/>
      <c r="F42" s="1"/>
      <c r="G42" s="1" t="s">
        <v>36</v>
      </c>
      <c r="H42" s="1"/>
      <c r="I42" s="2"/>
      <c r="K42" s="28">
        <f>ROUND(SUM(K39:K41),5)</f>
        <v>2110</v>
      </c>
    </row>
    <row r="43" spans="1:16" x14ac:dyDescent="0.25">
      <c r="A43" s="11" t="s">
        <v>120</v>
      </c>
      <c r="B43" s="1"/>
      <c r="C43" s="1"/>
      <c r="D43" s="1"/>
      <c r="E43" s="1"/>
      <c r="F43" s="1"/>
      <c r="G43" s="1" t="s">
        <v>37</v>
      </c>
      <c r="H43" s="1"/>
      <c r="I43" s="2"/>
      <c r="K43" s="33">
        <v>750</v>
      </c>
      <c r="N43" s="20" t="s">
        <v>193</v>
      </c>
    </row>
    <row r="44" spans="1:16" x14ac:dyDescent="0.25">
      <c r="A44" s="11" t="s">
        <v>121</v>
      </c>
      <c r="B44" s="1"/>
      <c r="C44" s="1"/>
      <c r="D44" s="1"/>
      <c r="E44" s="1"/>
      <c r="F44" s="1"/>
      <c r="G44" s="1" t="s">
        <v>38</v>
      </c>
      <c r="H44" s="1"/>
      <c r="I44" s="2"/>
      <c r="K44" s="28">
        <v>0</v>
      </c>
      <c r="N44" s="17"/>
    </row>
    <row r="45" spans="1:16" x14ac:dyDescent="0.25">
      <c r="A45" s="11" t="s">
        <v>122</v>
      </c>
      <c r="B45" s="1"/>
      <c r="C45" s="1"/>
      <c r="D45" s="1"/>
      <c r="E45" s="1"/>
      <c r="F45" s="1"/>
      <c r="G45" s="1" t="s">
        <v>39</v>
      </c>
      <c r="H45" s="1"/>
      <c r="I45" s="2"/>
      <c r="K45" s="28">
        <v>250</v>
      </c>
    </row>
    <row r="46" spans="1:16" x14ac:dyDescent="0.25">
      <c r="A46" s="11" t="s">
        <v>123</v>
      </c>
      <c r="B46" s="1"/>
      <c r="C46" s="1"/>
      <c r="D46" s="1"/>
      <c r="E46" s="1"/>
      <c r="F46" s="1"/>
      <c r="G46" s="1" t="s">
        <v>40</v>
      </c>
      <c r="H46" s="1"/>
      <c r="I46" s="2"/>
      <c r="K46" s="28">
        <v>50</v>
      </c>
      <c r="N46" s="20"/>
    </row>
    <row r="47" spans="1:16" x14ac:dyDescent="0.25">
      <c r="A47" s="11" t="s">
        <v>124</v>
      </c>
      <c r="B47" s="1"/>
      <c r="C47" s="1"/>
      <c r="D47" s="1"/>
      <c r="E47" s="1"/>
      <c r="F47" s="1"/>
      <c r="G47" s="37" t="s">
        <v>41</v>
      </c>
      <c r="H47" s="37"/>
      <c r="I47" s="2"/>
      <c r="K47" s="28">
        <v>50</v>
      </c>
      <c r="N47" s="20"/>
      <c r="O47" s="22"/>
    </row>
    <row r="48" spans="1:16" x14ac:dyDescent="0.25">
      <c r="A48" s="11" t="s">
        <v>125</v>
      </c>
      <c r="B48" s="1"/>
      <c r="C48" s="1"/>
      <c r="D48" s="1"/>
      <c r="E48" s="1"/>
      <c r="F48" s="1"/>
      <c r="G48" s="1" t="s">
        <v>42</v>
      </c>
      <c r="H48" s="1"/>
      <c r="I48" s="2"/>
      <c r="K48" s="28"/>
    </row>
    <row r="49" spans="1:15" x14ac:dyDescent="0.25">
      <c r="A49" s="11" t="s">
        <v>126</v>
      </c>
      <c r="B49" s="1"/>
      <c r="C49" s="1"/>
      <c r="D49" s="1"/>
      <c r="E49" s="1"/>
      <c r="F49" s="1"/>
      <c r="G49" s="1"/>
      <c r="H49" s="1" t="s">
        <v>43</v>
      </c>
      <c r="I49" s="2"/>
      <c r="J49" s="21"/>
      <c r="K49" s="33">
        <v>22001</v>
      </c>
      <c r="L49" s="21"/>
      <c r="M49" s="21"/>
      <c r="N49" s="35"/>
    </row>
    <row r="50" spans="1:15" x14ac:dyDescent="0.25">
      <c r="A50" s="11" t="s">
        <v>127</v>
      </c>
      <c r="B50" s="1"/>
      <c r="C50" s="1"/>
      <c r="D50" s="1"/>
      <c r="E50" s="1"/>
      <c r="F50" s="1"/>
      <c r="G50" s="1"/>
      <c r="H50" s="1" t="s">
        <v>44</v>
      </c>
      <c r="I50" s="2"/>
      <c r="J50" s="21"/>
      <c r="K50" s="33">
        <v>400</v>
      </c>
      <c r="L50" s="21"/>
      <c r="M50" s="21"/>
      <c r="N50" s="35"/>
    </row>
    <row r="51" spans="1:15" x14ac:dyDescent="0.25">
      <c r="A51" s="12" t="s">
        <v>128</v>
      </c>
      <c r="B51" s="1"/>
      <c r="C51" s="1"/>
      <c r="D51" s="1"/>
      <c r="E51" s="1"/>
      <c r="F51" s="1"/>
      <c r="G51" s="1"/>
      <c r="H51" s="1" t="s">
        <v>45</v>
      </c>
      <c r="I51" s="2"/>
      <c r="K51" s="28">
        <v>1692</v>
      </c>
    </row>
    <row r="52" spans="1:15" ht="15.75" thickBot="1" x14ac:dyDescent="0.3">
      <c r="A52" s="12" t="s">
        <v>129</v>
      </c>
      <c r="B52" s="1"/>
      <c r="C52" s="1"/>
      <c r="D52" s="1"/>
      <c r="E52" s="1"/>
      <c r="F52" s="1"/>
      <c r="G52" s="1"/>
      <c r="H52" s="1" t="s">
        <v>46</v>
      </c>
      <c r="I52" s="2"/>
      <c r="K52" s="30">
        <v>660</v>
      </c>
      <c r="N52" s="20" t="s">
        <v>185</v>
      </c>
    </row>
    <row r="53" spans="1:15" x14ac:dyDescent="0.25">
      <c r="A53" s="11" t="s">
        <v>130</v>
      </c>
      <c r="B53" s="1"/>
      <c r="C53" s="1"/>
      <c r="D53" s="1"/>
      <c r="E53" s="1"/>
      <c r="F53" s="1"/>
      <c r="G53" s="1" t="s">
        <v>47</v>
      </c>
      <c r="H53" s="1"/>
      <c r="I53" s="2"/>
      <c r="K53" s="28">
        <f>ROUND(SUM(K48:K52),5)</f>
        <v>24753</v>
      </c>
    </row>
    <row r="54" spans="1:15" x14ac:dyDescent="0.25">
      <c r="A54" s="11" t="s">
        <v>131</v>
      </c>
      <c r="B54" s="1"/>
      <c r="C54" s="1"/>
      <c r="D54" s="1"/>
      <c r="E54" s="1"/>
      <c r="F54" s="1"/>
      <c r="G54" s="1" t="s">
        <v>48</v>
      </c>
      <c r="H54" s="1"/>
      <c r="I54" s="2"/>
      <c r="K54" s="28">
        <v>75</v>
      </c>
      <c r="N54" s="20"/>
      <c r="O54" s="22"/>
    </row>
    <row r="55" spans="1:15" x14ac:dyDescent="0.25">
      <c r="A55" s="11" t="s">
        <v>132</v>
      </c>
      <c r="B55" s="1"/>
      <c r="C55" s="1"/>
      <c r="D55" s="1"/>
      <c r="E55" s="1"/>
      <c r="F55" s="1"/>
      <c r="G55" s="1" t="s">
        <v>49</v>
      </c>
      <c r="H55" s="1"/>
      <c r="I55" s="2"/>
      <c r="K55" s="28">
        <v>1225</v>
      </c>
      <c r="N55" t="s">
        <v>186</v>
      </c>
    </row>
    <row r="56" spans="1:15" x14ac:dyDescent="0.25">
      <c r="A56" s="11" t="s">
        <v>133</v>
      </c>
      <c r="B56" s="1"/>
      <c r="C56" s="1"/>
      <c r="D56" s="1"/>
      <c r="E56" s="1"/>
      <c r="F56" s="1"/>
      <c r="G56" s="1" t="s">
        <v>50</v>
      </c>
      <c r="H56" s="1"/>
      <c r="I56" s="2"/>
      <c r="K56" s="28">
        <v>0</v>
      </c>
    </row>
    <row r="57" spans="1:15" x14ac:dyDescent="0.25">
      <c r="A57" s="12" t="s">
        <v>134</v>
      </c>
      <c r="B57" s="1"/>
      <c r="C57" s="1"/>
      <c r="D57" s="1"/>
      <c r="E57" s="1"/>
      <c r="F57" s="1"/>
      <c r="G57" s="1"/>
      <c r="H57" s="1" t="s">
        <v>51</v>
      </c>
      <c r="I57" s="2"/>
      <c r="K57" s="28">
        <v>0</v>
      </c>
    </row>
    <row r="58" spans="1:15" x14ac:dyDescent="0.25">
      <c r="A58" s="12" t="s">
        <v>135</v>
      </c>
      <c r="B58" s="1"/>
      <c r="C58" s="1"/>
      <c r="D58" s="1"/>
      <c r="E58" s="1"/>
      <c r="F58" s="1"/>
      <c r="G58" s="1"/>
      <c r="H58" s="1" t="s">
        <v>52</v>
      </c>
      <c r="I58" s="2"/>
      <c r="K58" s="28">
        <v>500</v>
      </c>
    </row>
    <row r="59" spans="1:15" ht="15.75" thickBot="1" x14ac:dyDescent="0.3">
      <c r="A59" s="11" t="s">
        <v>136</v>
      </c>
      <c r="B59" s="1"/>
      <c r="C59" s="1"/>
      <c r="D59" s="1"/>
      <c r="E59" s="1"/>
      <c r="F59" s="1"/>
      <c r="G59" s="1"/>
      <c r="H59" s="1" t="s">
        <v>53</v>
      </c>
      <c r="I59" s="2"/>
      <c r="K59" s="30">
        <v>55</v>
      </c>
      <c r="O59" s="22"/>
    </row>
    <row r="60" spans="1:15" x14ac:dyDescent="0.25">
      <c r="A60" s="11" t="s">
        <v>137</v>
      </c>
      <c r="B60" s="1"/>
      <c r="C60" s="1"/>
      <c r="D60" s="1"/>
      <c r="E60" s="1"/>
      <c r="F60" s="1"/>
      <c r="G60" s="1" t="s">
        <v>54</v>
      </c>
      <c r="H60" s="1"/>
      <c r="I60" s="2"/>
      <c r="K60" s="28">
        <f>ROUND(SUM(K56:K59),5)</f>
        <v>555</v>
      </c>
    </row>
    <row r="61" spans="1:15" x14ac:dyDescent="0.25">
      <c r="A61" s="11" t="s">
        <v>138</v>
      </c>
      <c r="B61" s="1"/>
      <c r="C61" s="1"/>
      <c r="D61" s="1"/>
      <c r="E61" s="1"/>
      <c r="F61" s="1"/>
      <c r="G61" s="1" t="s">
        <v>55</v>
      </c>
      <c r="H61" s="1"/>
      <c r="I61" s="2"/>
      <c r="K61" s="28">
        <v>0</v>
      </c>
    </row>
    <row r="62" spans="1:15" x14ac:dyDescent="0.25">
      <c r="A62" s="11" t="s">
        <v>139</v>
      </c>
      <c r="B62" s="1"/>
      <c r="C62" s="1"/>
      <c r="D62" s="1"/>
      <c r="E62" s="1"/>
      <c r="F62" s="1"/>
      <c r="G62" s="1"/>
      <c r="H62" s="1" t="s">
        <v>56</v>
      </c>
      <c r="I62" s="2"/>
      <c r="J62" s="21"/>
      <c r="K62" s="33">
        <v>3500</v>
      </c>
      <c r="L62" s="21"/>
      <c r="M62" s="21"/>
      <c r="N62" s="21"/>
      <c r="O62" s="21"/>
    </row>
    <row r="63" spans="1:15" x14ac:dyDescent="0.25">
      <c r="A63" s="11" t="s">
        <v>140</v>
      </c>
      <c r="B63" s="1"/>
      <c r="C63" s="1"/>
      <c r="D63" s="1"/>
      <c r="E63" s="1"/>
      <c r="F63" s="1"/>
      <c r="G63" s="1"/>
      <c r="H63" s="1" t="s">
        <v>57</v>
      </c>
      <c r="I63" s="2"/>
      <c r="K63" s="28">
        <v>6000</v>
      </c>
      <c r="N63" s="21" t="s">
        <v>191</v>
      </c>
    </row>
    <row r="64" spans="1:15" ht="15.75" thickBot="1" x14ac:dyDescent="0.3">
      <c r="A64" s="11" t="s">
        <v>141</v>
      </c>
      <c r="B64" s="1"/>
      <c r="C64" s="1"/>
      <c r="D64" s="1"/>
      <c r="E64" s="1"/>
      <c r="F64" s="1"/>
      <c r="G64" s="1"/>
      <c r="H64" s="1" t="s">
        <v>58</v>
      </c>
      <c r="I64" s="2"/>
      <c r="K64" s="30">
        <v>0</v>
      </c>
    </row>
    <row r="65" spans="1:20" x14ac:dyDescent="0.25">
      <c r="A65" s="12" t="s">
        <v>142</v>
      </c>
      <c r="B65" s="1"/>
      <c r="C65" s="1"/>
      <c r="D65" s="1"/>
      <c r="E65" s="1"/>
      <c r="F65" s="1"/>
      <c r="G65" s="1" t="s">
        <v>59</v>
      </c>
      <c r="H65" s="1"/>
      <c r="I65" s="2"/>
      <c r="K65" s="31">
        <f>ROUND(SUM(K61:K64),5)</f>
        <v>9500</v>
      </c>
    </row>
    <row r="66" spans="1:20" x14ac:dyDescent="0.25">
      <c r="A66" s="12" t="s">
        <v>143</v>
      </c>
      <c r="B66" s="1"/>
      <c r="C66" s="1"/>
      <c r="D66" s="1"/>
      <c r="E66" s="1"/>
      <c r="F66" s="1"/>
      <c r="G66" s="37" t="s">
        <v>60</v>
      </c>
      <c r="H66" s="38"/>
      <c r="I66" s="39"/>
      <c r="J66" s="20"/>
      <c r="K66" s="33">
        <v>1200</v>
      </c>
      <c r="L66" s="20"/>
      <c r="M66" s="20"/>
      <c r="N66" s="36" t="s">
        <v>180</v>
      </c>
      <c r="R66" s="22"/>
    </row>
    <row r="67" spans="1:20" x14ac:dyDescent="0.25">
      <c r="A67" s="11" t="s">
        <v>144</v>
      </c>
      <c r="B67" s="1"/>
      <c r="C67" s="1"/>
      <c r="D67" s="1"/>
      <c r="E67" s="1"/>
      <c r="F67" s="1"/>
      <c r="G67" s="1" t="s">
        <v>61</v>
      </c>
      <c r="H67" s="1"/>
      <c r="I67" s="2"/>
      <c r="K67" s="28">
        <v>400</v>
      </c>
      <c r="N67" s="22" t="s">
        <v>190</v>
      </c>
      <c r="O67" s="22"/>
      <c r="T67" s="23"/>
    </row>
    <row r="68" spans="1:20" x14ac:dyDescent="0.25">
      <c r="A68" s="11" t="s">
        <v>145</v>
      </c>
      <c r="B68" s="1"/>
      <c r="C68" s="1"/>
      <c r="D68" s="1"/>
      <c r="E68" s="1"/>
      <c r="F68" s="1"/>
      <c r="G68" s="1" t="s">
        <v>62</v>
      </c>
      <c r="H68" s="1"/>
      <c r="I68" s="2"/>
      <c r="K68" s="28">
        <v>420</v>
      </c>
      <c r="N68" s="18" t="s">
        <v>187</v>
      </c>
    </row>
    <row r="69" spans="1:20" ht="15.75" thickBot="1" x14ac:dyDescent="0.3">
      <c r="A69" s="11" t="s">
        <v>146</v>
      </c>
      <c r="B69" s="1"/>
      <c r="C69" s="1"/>
      <c r="D69" s="1"/>
      <c r="E69" s="1"/>
      <c r="F69" s="1"/>
      <c r="G69" s="1" t="s">
        <v>63</v>
      </c>
      <c r="H69" s="1"/>
      <c r="I69" s="2"/>
      <c r="K69" s="30">
        <v>0</v>
      </c>
    </row>
    <row r="70" spans="1:20" x14ac:dyDescent="0.25">
      <c r="A70" s="11" t="s">
        <v>147</v>
      </c>
      <c r="B70" s="1"/>
      <c r="C70" s="1"/>
      <c r="D70" s="1"/>
      <c r="E70" s="1"/>
      <c r="F70" s="1" t="s">
        <v>64</v>
      </c>
      <c r="G70" s="1"/>
      <c r="H70" s="1"/>
      <c r="I70" s="2"/>
      <c r="K70" s="28">
        <f>ROUND(SUM(K27:K29)+SUM(K36:K38)+SUM(K42:K47)+SUM(K53:K55)+K60+SUM(K65:K69),5)</f>
        <v>42013</v>
      </c>
    </row>
    <row r="71" spans="1:20" x14ac:dyDescent="0.25">
      <c r="A71" s="11" t="s">
        <v>148</v>
      </c>
      <c r="B71" s="1"/>
      <c r="C71" s="1"/>
      <c r="D71" s="1"/>
      <c r="E71" s="1"/>
      <c r="F71" s="1" t="s">
        <v>65</v>
      </c>
      <c r="G71" s="1"/>
      <c r="H71" s="1"/>
      <c r="I71" s="2"/>
      <c r="K71" s="28">
        <v>0</v>
      </c>
    </row>
    <row r="72" spans="1:20" x14ac:dyDescent="0.25">
      <c r="A72" s="11" t="s">
        <v>149</v>
      </c>
      <c r="B72" s="1"/>
      <c r="C72" s="1"/>
      <c r="D72" s="1"/>
      <c r="E72" s="1"/>
      <c r="F72" s="1"/>
      <c r="G72" s="37" t="s">
        <v>66</v>
      </c>
      <c r="H72" s="37"/>
      <c r="I72" s="2"/>
      <c r="J72" s="21"/>
      <c r="K72" s="33">
        <v>350</v>
      </c>
      <c r="L72" s="21"/>
      <c r="M72" s="21"/>
      <c r="N72" s="21" t="s">
        <v>188</v>
      </c>
    </row>
    <row r="73" spans="1:20" x14ac:dyDescent="0.25">
      <c r="A73" s="11" t="s">
        <v>150</v>
      </c>
      <c r="B73" s="1"/>
      <c r="C73" s="1"/>
      <c r="D73" s="1"/>
      <c r="E73" s="1"/>
      <c r="F73" s="1"/>
      <c r="G73" s="37" t="s">
        <v>67</v>
      </c>
      <c r="H73" s="37"/>
      <c r="I73" s="2"/>
      <c r="K73" s="28">
        <v>0</v>
      </c>
      <c r="N73" t="s">
        <v>189</v>
      </c>
    </row>
    <row r="74" spans="1:20" x14ac:dyDescent="0.25">
      <c r="A74" s="11" t="s">
        <v>151</v>
      </c>
      <c r="B74" s="1"/>
      <c r="C74" s="1"/>
      <c r="D74" s="1"/>
      <c r="E74" s="1"/>
      <c r="F74" s="1"/>
      <c r="G74" s="37" t="s">
        <v>68</v>
      </c>
      <c r="H74" s="37"/>
      <c r="I74" s="2"/>
      <c r="K74" s="28">
        <v>0</v>
      </c>
      <c r="O74" s="22"/>
    </row>
    <row r="75" spans="1:20" x14ac:dyDescent="0.25">
      <c r="A75" s="11" t="s">
        <v>152</v>
      </c>
      <c r="B75" s="1"/>
      <c r="C75" s="1"/>
      <c r="D75" s="1"/>
      <c r="E75" s="1"/>
      <c r="F75" s="1"/>
      <c r="G75" s="1" t="s">
        <v>172</v>
      </c>
      <c r="H75" s="1"/>
      <c r="I75" s="2"/>
      <c r="K75" s="28">
        <v>0</v>
      </c>
      <c r="O75" s="22"/>
    </row>
    <row r="76" spans="1:20" x14ac:dyDescent="0.25">
      <c r="A76" s="11" t="s">
        <v>153</v>
      </c>
      <c r="B76" s="1"/>
      <c r="C76" s="1"/>
      <c r="D76" s="1"/>
      <c r="E76" s="1"/>
      <c r="F76" s="1"/>
      <c r="G76" s="1" t="s">
        <v>69</v>
      </c>
      <c r="H76" s="1"/>
      <c r="I76" s="2"/>
      <c r="K76" s="28"/>
    </row>
    <row r="77" spans="1:20" x14ac:dyDescent="0.25">
      <c r="A77" s="11" t="s">
        <v>154</v>
      </c>
      <c r="B77" s="1"/>
      <c r="C77" s="1"/>
      <c r="D77" s="1"/>
      <c r="E77" s="1"/>
      <c r="F77" s="1"/>
      <c r="G77" s="37"/>
      <c r="H77" s="37" t="s">
        <v>70</v>
      </c>
      <c r="I77" s="2"/>
      <c r="K77" s="28">
        <v>0</v>
      </c>
      <c r="N77" s="20"/>
      <c r="O77" s="22"/>
    </row>
    <row r="78" spans="1:20" x14ac:dyDescent="0.25">
      <c r="A78" s="11" t="s">
        <v>155</v>
      </c>
      <c r="B78" s="1"/>
      <c r="C78" s="1"/>
      <c r="D78" s="1"/>
      <c r="E78" s="1"/>
      <c r="F78" s="1"/>
      <c r="G78" s="37"/>
      <c r="H78" s="37" t="s">
        <v>71</v>
      </c>
      <c r="I78" s="2"/>
      <c r="J78" s="21"/>
      <c r="K78" s="33">
        <v>0</v>
      </c>
      <c r="L78" s="21"/>
      <c r="M78" s="21"/>
    </row>
    <row r="79" spans="1:20" ht="15.75" thickBot="1" x14ac:dyDescent="0.3">
      <c r="A79" s="11" t="s">
        <v>156</v>
      </c>
      <c r="B79" s="1"/>
      <c r="C79" s="1"/>
      <c r="D79" s="1"/>
      <c r="E79" s="1"/>
      <c r="F79" s="1"/>
      <c r="G79" s="37"/>
      <c r="H79" s="37" t="s">
        <v>51</v>
      </c>
      <c r="I79" s="2"/>
      <c r="J79" s="20"/>
      <c r="K79" s="34">
        <v>0</v>
      </c>
      <c r="L79" s="20"/>
      <c r="M79" s="20"/>
    </row>
    <row r="80" spans="1:20" x14ac:dyDescent="0.25">
      <c r="A80" s="12" t="s">
        <v>157</v>
      </c>
      <c r="B80" s="1"/>
      <c r="C80" s="1"/>
      <c r="D80" s="1"/>
      <c r="E80" s="1"/>
      <c r="F80" s="1"/>
      <c r="G80" s="37" t="s">
        <v>72</v>
      </c>
      <c r="H80" s="37"/>
      <c r="I80" s="2"/>
      <c r="K80" s="28">
        <f>ROUND(SUM(K76:K79),5)</f>
        <v>0</v>
      </c>
    </row>
    <row r="81" spans="1:16" x14ac:dyDescent="0.25">
      <c r="A81" s="12"/>
      <c r="B81" s="1"/>
      <c r="C81" s="1"/>
      <c r="D81" s="1"/>
      <c r="E81" s="1"/>
      <c r="F81" s="1"/>
      <c r="G81" s="37" t="s">
        <v>165</v>
      </c>
      <c r="H81" s="37"/>
      <c r="I81" s="2"/>
      <c r="K81" s="28">
        <v>0</v>
      </c>
    </row>
    <row r="82" spans="1:16" x14ac:dyDescent="0.25">
      <c r="A82" s="12" t="s">
        <v>158</v>
      </c>
      <c r="B82" s="1"/>
      <c r="C82" s="1"/>
      <c r="D82" s="1"/>
      <c r="E82" s="1"/>
      <c r="F82" s="1"/>
      <c r="G82" s="37" t="s">
        <v>73</v>
      </c>
      <c r="H82" s="37"/>
      <c r="I82" s="2"/>
      <c r="K82" s="28">
        <v>500</v>
      </c>
      <c r="O82" s="22"/>
    </row>
    <row r="83" spans="1:16" x14ac:dyDescent="0.25">
      <c r="A83" s="11" t="s">
        <v>159</v>
      </c>
      <c r="B83" s="1"/>
      <c r="C83" s="1"/>
      <c r="D83" s="1"/>
      <c r="E83" s="1"/>
      <c r="F83" s="1"/>
      <c r="G83" s="37" t="s">
        <v>74</v>
      </c>
      <c r="H83" s="37"/>
      <c r="I83" s="2"/>
      <c r="J83" s="40"/>
      <c r="K83" s="33">
        <v>750</v>
      </c>
      <c r="L83" s="40"/>
      <c r="M83" s="40"/>
      <c r="N83" s="20"/>
    </row>
    <row r="84" spans="1:16" x14ac:dyDescent="0.25">
      <c r="A84" s="11" t="s">
        <v>160</v>
      </c>
      <c r="B84" s="1"/>
      <c r="C84" s="1"/>
      <c r="D84" s="1"/>
      <c r="E84" s="1"/>
      <c r="F84" s="1"/>
      <c r="G84" s="1" t="s">
        <v>75</v>
      </c>
      <c r="H84" s="1"/>
      <c r="I84" s="2"/>
      <c r="K84" s="28">
        <v>0</v>
      </c>
      <c r="N84" s="20"/>
    </row>
    <row r="85" spans="1:16" ht="15.75" thickBot="1" x14ac:dyDescent="0.3">
      <c r="A85" s="11" t="s">
        <v>161</v>
      </c>
      <c r="B85" s="1"/>
      <c r="C85" s="1"/>
      <c r="D85" s="1"/>
      <c r="E85" s="1"/>
      <c r="F85" s="1"/>
      <c r="G85" s="1" t="s">
        <v>76</v>
      </c>
      <c r="H85" s="1"/>
      <c r="I85" s="2"/>
      <c r="K85" s="32">
        <v>0</v>
      </c>
      <c r="O85" s="22"/>
    </row>
    <row r="86" spans="1:16" ht="15.75" thickBot="1" x14ac:dyDescent="0.3">
      <c r="A86" s="11" t="s">
        <v>162</v>
      </c>
      <c r="B86" s="1"/>
      <c r="C86" s="1"/>
      <c r="D86" s="1"/>
      <c r="E86" s="1"/>
      <c r="F86" s="1" t="s">
        <v>77</v>
      </c>
      <c r="G86" s="1"/>
      <c r="H86" s="1"/>
      <c r="I86" s="2"/>
      <c r="K86" s="41">
        <f>ROUND(SUM(K71:K75)+SUM(K80:K85),5)</f>
        <v>1600</v>
      </c>
    </row>
    <row r="87" spans="1:16" ht="15.75" thickBot="1" x14ac:dyDescent="0.3">
      <c r="A87" s="11" t="s">
        <v>163</v>
      </c>
      <c r="B87" s="1"/>
      <c r="C87" s="1"/>
      <c r="D87" s="1"/>
      <c r="E87" s="1" t="s">
        <v>78</v>
      </c>
      <c r="F87" s="1"/>
      <c r="G87" s="1"/>
      <c r="H87" s="1"/>
      <c r="I87" s="2"/>
      <c r="K87" s="41">
        <f>ROUND(SUM(K24:K26)+K70+K86,5)</f>
        <v>44513</v>
      </c>
    </row>
    <row r="88" spans="1:16" s="3" customFormat="1" ht="15.75" thickBot="1" x14ac:dyDescent="0.3">
      <c r="A88" s="12" t="s">
        <v>164</v>
      </c>
      <c r="B88" s="1"/>
      <c r="C88" s="1" t="s">
        <v>79</v>
      </c>
      <c r="D88" s="1"/>
      <c r="E88" s="1"/>
      <c r="F88" s="1"/>
      <c r="G88" s="1"/>
      <c r="H88" s="1"/>
      <c r="I88" s="2"/>
      <c r="J88"/>
      <c r="K88" s="41">
        <f>ROUND(K2+K23-K87,5)</f>
        <v>-27963</v>
      </c>
      <c r="L88"/>
      <c r="M88"/>
      <c r="N88"/>
      <c r="O88"/>
      <c r="P88"/>
    </row>
    <row r="89" spans="1:16" ht="15.75" thickBot="1" x14ac:dyDescent="0.3">
      <c r="A89" s="12" t="s">
        <v>166</v>
      </c>
      <c r="B89" s="1" t="s">
        <v>80</v>
      </c>
      <c r="C89" s="1"/>
      <c r="D89" s="1"/>
      <c r="E89" s="1"/>
      <c r="F89" s="1"/>
      <c r="G89" s="1"/>
      <c r="H89" s="1"/>
      <c r="I89" s="1"/>
      <c r="J89" s="3"/>
      <c r="K89" s="42">
        <f>K88</f>
        <v>-27963</v>
      </c>
      <c r="L89" s="3"/>
      <c r="M89" s="3"/>
      <c r="N89" s="3"/>
      <c r="O89" s="3"/>
      <c r="P89" s="3"/>
    </row>
    <row r="90" spans="1:16" ht="15.75" thickTop="1" x14ac:dyDescent="0.25">
      <c r="A90" s="13"/>
    </row>
    <row r="91" spans="1:16" x14ac:dyDescent="0.25">
      <c r="A91" s="12"/>
    </row>
    <row r="92" spans="1:16" x14ac:dyDescent="0.25">
      <c r="A92" s="14"/>
    </row>
    <row r="93" spans="1:16" x14ac:dyDescent="0.25">
      <c r="A93" s="15"/>
    </row>
    <row r="94" spans="1:16" x14ac:dyDescent="0.25">
      <c r="A94" s="15"/>
    </row>
    <row r="95" spans="1:16" x14ac:dyDescent="0.25">
      <c r="A95" s="16"/>
    </row>
    <row r="96" spans="1:16" x14ac:dyDescent="0.25">
      <c r="A96" s="15"/>
    </row>
    <row r="97" spans="1:1" x14ac:dyDescent="0.25">
      <c r="A97" s="15"/>
    </row>
  </sheetData>
  <printOptions gridLines="1"/>
  <pageMargins left="0.25" right="0.25" top="0.75" bottom="0.75" header="0.3" footer="0.3"/>
  <pageSetup orientation="landscape" r:id="rId1"/>
  <headerFooter>
    <oddHeader>&amp;L&amp;"Arial,Bold"&amp;8 10:02 PM
 09/09/18
 Accrual Basis&amp;C&amp;"Arial,Bold"&amp;12TACEE Budget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7</xdr:col>
                <xdr:colOff>352425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autoPict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7</xdr:col>
                <xdr:colOff>352425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2020-05-29T20:34:33Z</cp:lastPrinted>
  <dcterms:created xsi:type="dcterms:W3CDTF">2018-09-10T03:02:11Z</dcterms:created>
  <dcterms:modified xsi:type="dcterms:W3CDTF">2021-02-10T16:36:03Z</dcterms:modified>
</cp:coreProperties>
</file>